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счет СН 2024\"/>
    </mc:Choice>
  </mc:AlternateContent>
  <bookViews>
    <workbookView xWindow="0" yWindow="0" windowWidth="19200" windowHeight="6760"/>
  </bookViews>
  <sheets>
    <sheet name="Раскрытие  собрано"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[2]FES!#REF!</definedName>
    <definedName name="__SP1">[2]FES!#REF!</definedName>
    <definedName name="__SP10" localSheetId="0">[2]FES!#REF!</definedName>
    <definedName name="__SP10">[2]FES!#REF!</definedName>
    <definedName name="__SP11" localSheetId="0">[2]FES!#REF!</definedName>
    <definedName name="__SP11">[2]FES!#REF!</definedName>
    <definedName name="__SP12" localSheetId="0">[2]FES!#REF!</definedName>
    <definedName name="__SP12">[2]FES!#REF!</definedName>
    <definedName name="__SP13" localSheetId="0">[2]FES!#REF!</definedName>
    <definedName name="__SP13">[2]FES!#REF!</definedName>
    <definedName name="__SP14" localSheetId="0">[2]FES!#REF!</definedName>
    <definedName name="__SP14">[2]FES!#REF!</definedName>
    <definedName name="__SP15" localSheetId="0">[2]FES!#REF!</definedName>
    <definedName name="__SP15">[2]FES!#REF!</definedName>
    <definedName name="__SP16" localSheetId="0">[2]FES!#REF!</definedName>
    <definedName name="__SP16">[2]FES!#REF!</definedName>
    <definedName name="__SP17" localSheetId="0">[2]FES!#REF!</definedName>
    <definedName name="__SP17">[2]FES!#REF!</definedName>
    <definedName name="__SP18" localSheetId="0">[2]FES!#REF!</definedName>
    <definedName name="__SP18">[2]FES!#REF!</definedName>
    <definedName name="__SP19" localSheetId="0">[2]FES!#REF!</definedName>
    <definedName name="__SP19">[2]FES!#REF!</definedName>
    <definedName name="__SP2" localSheetId="0">[2]FES!#REF!</definedName>
    <definedName name="__SP2">[2]FES!#REF!</definedName>
    <definedName name="__SP20" localSheetId="0">[2]FES!#REF!</definedName>
    <definedName name="__SP20">[2]FES!#REF!</definedName>
    <definedName name="__SP3" localSheetId="0">[2]FES!#REF!</definedName>
    <definedName name="__SP3">[2]FES!#REF!</definedName>
    <definedName name="__SP4" localSheetId="0">[2]FES!#REF!</definedName>
    <definedName name="__SP4">[2]FES!#REF!</definedName>
    <definedName name="__SP5" localSheetId="0">[2]FES!#REF!</definedName>
    <definedName name="__SP5">[2]FES!#REF!</definedName>
    <definedName name="__SP7" localSheetId="0">[2]FES!#REF!</definedName>
    <definedName name="__SP7">[2]FES!#REF!</definedName>
    <definedName name="__SP8" localSheetId="0">[2]FES!#REF!</definedName>
    <definedName name="__SP8">[2]FES!#REF!</definedName>
    <definedName name="__SP9" localSheetId="0">[2]FES!#REF!</definedName>
    <definedName name="__SP9">[2]FES!#REF!</definedName>
    <definedName name="_001" localSheetId="0">#REF!</definedName>
    <definedName name="_001">#REF!</definedName>
    <definedName name="_asdfgh">#REF!</definedName>
    <definedName name="_ew1" localSheetId="0">[3]!_ew1</definedName>
    <definedName name="_ew1">[0]!_ew1</definedName>
    <definedName name="_fg33" localSheetId="0">[3]!_fg33</definedName>
    <definedName name="_fg33">[0]!_fg33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[4]FES!#REF!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[4]FES!#REF!</definedName>
    <definedName name="_SP1">[4]FES!#REF!</definedName>
    <definedName name="_SP10" localSheetId="0">[4]FES!#REF!</definedName>
    <definedName name="_SP10">[4]FES!#REF!</definedName>
    <definedName name="_SP11" localSheetId="0">[4]FES!#REF!</definedName>
    <definedName name="_SP11">[4]FES!#REF!</definedName>
    <definedName name="_SP12" localSheetId="0">[4]FES!#REF!</definedName>
    <definedName name="_SP12">[4]FES!#REF!</definedName>
    <definedName name="_SP13" localSheetId="0">[4]FES!#REF!</definedName>
    <definedName name="_SP13">[4]FES!#REF!</definedName>
    <definedName name="_SP14" localSheetId="0">[4]FES!#REF!</definedName>
    <definedName name="_SP14">[4]FES!#REF!</definedName>
    <definedName name="_SP15" localSheetId="0">[4]FES!#REF!</definedName>
    <definedName name="_SP15">[4]FES!#REF!</definedName>
    <definedName name="_SP16" localSheetId="0">[4]FES!#REF!</definedName>
    <definedName name="_SP16">[4]FES!#REF!</definedName>
    <definedName name="_SP17" localSheetId="0">[4]FES!#REF!</definedName>
    <definedName name="_SP17">[4]FES!#REF!</definedName>
    <definedName name="_SP18" localSheetId="0">[4]FES!#REF!</definedName>
    <definedName name="_SP18">[4]FES!#REF!</definedName>
    <definedName name="_SP19" localSheetId="0">[4]FES!#REF!</definedName>
    <definedName name="_SP19">[4]FES!#REF!</definedName>
    <definedName name="_SP2" localSheetId="0">[4]FES!#REF!</definedName>
    <definedName name="_SP2">[4]FES!#REF!</definedName>
    <definedName name="_SP20" localSheetId="0">[4]FES!#REF!</definedName>
    <definedName name="_SP20">[4]FES!#REF!</definedName>
    <definedName name="_SP3" localSheetId="0">[4]FES!#REF!</definedName>
    <definedName name="_SP3">[4]FES!#REF!</definedName>
    <definedName name="_SP4" localSheetId="0">[4]FES!#REF!</definedName>
    <definedName name="_SP4">[4]FES!#REF!</definedName>
    <definedName name="_SP5" localSheetId="0">[4]FES!#REF!</definedName>
    <definedName name="_SP5">[4]FES!#REF!</definedName>
    <definedName name="_SP7" localSheetId="0">[4]FES!#REF!</definedName>
    <definedName name="_SP7">[4]FES!#REF!</definedName>
    <definedName name="_SP8" localSheetId="0">[4]FES!#REF!</definedName>
    <definedName name="_SP8">[4]FES!#REF!</definedName>
    <definedName name="_SP9" localSheetId="0">[4]FES!#REF!</definedName>
    <definedName name="_SP9">[4]FES!#REF!</definedName>
    <definedName name="a">#REF!</definedName>
    <definedName name="aa" localSheetId="0">[3]!aa</definedName>
    <definedName name="aa">[0]!aa</definedName>
    <definedName name="aaaaa" localSheetId="0">[3]!aaaaa</definedName>
    <definedName name="aaaaa">[0]!aaaaa</definedName>
    <definedName name="anscount" hidden="1">1</definedName>
    <definedName name="asd" localSheetId="0">[3]!asd</definedName>
    <definedName name="asd">[0]!asd</definedName>
    <definedName name="BazPotrEEList">[5]Лист!$A$90</definedName>
    <definedName name="Beg_Bal" localSheetId="0">#REF!</definedName>
    <definedName name="Beg_Bal">#REF!</definedName>
    <definedName name="BoilList">[5]Лист!$A$270</definedName>
    <definedName name="BoilQnt">[5]Лист!$B$271</definedName>
    <definedName name="BudPotrEE">[5]Параметры!$B$9</definedName>
    <definedName name="BudPotrEEList">[5]Лист!$A$120</definedName>
    <definedName name="BudPotrTE">[5]Лист!$B$311</definedName>
    <definedName name="BudPotrTEList">[5]Лист!$A$310</definedName>
    <definedName name="BuzPotrEE">[5]Параметры!$B$8</definedName>
    <definedName name="CalcMethod">#REF!</definedName>
    <definedName name="cghjj">[4]FES!#REF!</definedName>
    <definedName name="CHECK_LINK_RANGE_1">"Калькуляция!$I$11:$I$132"</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[5]Лист!$B$12</definedName>
    <definedName name="Comment">[6]clone!$B$33:$E$35</definedName>
    <definedName name="CompO" localSheetId="0">[3]!CompO</definedName>
    <definedName name="CompO">[0]!CompO</definedName>
    <definedName name="CompO1" localSheetId="0">[3]!CompO1</definedName>
    <definedName name="CompO1">[0]!CompO1</definedName>
    <definedName name="CompOt" localSheetId="0">[3]!CompOt</definedName>
    <definedName name="CompOt">[0]!CompOt</definedName>
    <definedName name="CompOt1" localSheetId="0">[3]!CompOt1</definedName>
    <definedName name="CompOt1">[0]!CompOt1</definedName>
    <definedName name="CompOtq" localSheetId="0">[3]!CompOtq</definedName>
    <definedName name="CompOtq">[0]!CompOtq</definedName>
    <definedName name="CompRas" localSheetId="0">[3]!CompRas</definedName>
    <definedName name="CompRas">[0]!CompRas</definedName>
    <definedName name="CompRAss" localSheetId="0">[3]!CompRAss</definedName>
    <definedName name="CompRAss">[0]!CompRAss</definedName>
    <definedName name="ComRas1" localSheetId="0">[3]!ComRas1</definedName>
    <definedName name="ComRas1">[0]!ComRas1</definedName>
    <definedName name="CUR_I_Report">#REF!</definedName>
    <definedName name="CUR_Report">#REF!</definedName>
    <definedName name="CUR_VER">[7]Заголовок!$B$21</definedName>
    <definedName name="cv" localSheetId="0">'Раскрытие  собрано'!cv</definedName>
    <definedName name="cv">[8]!cv</definedName>
    <definedName name="DaNet">[9]TEHSHEET!$G$2:$G$3</definedName>
    <definedName name="Data" localSheetId="0">#REF!</definedName>
    <definedName name="Data">#REF!</definedName>
    <definedName name="DATA_VALUE">"NO"</definedName>
    <definedName name="DATE_VALUE">[10]Титульный!$K$13</definedName>
    <definedName name="dd" localSheetId="0">[3]!dd</definedName>
    <definedName name="dd">[0]!dd</definedName>
    <definedName name="ddd" localSheetId="0">[3]!ddd</definedName>
    <definedName name="ddd">[0]!ddd</definedName>
    <definedName name="dddd" localSheetId="0">[3]!dddd</definedName>
    <definedName name="dddd">[0]!dddd</definedName>
    <definedName name="dddddd" localSheetId="0">[3]!dddddd</definedName>
    <definedName name="dddddd">[0]!dddddd</definedName>
    <definedName name="ddddddddd" localSheetId="0">[3]!ddddddddd</definedName>
    <definedName name="ddddddddd">[0]!ddddddddd</definedName>
    <definedName name="ddfggvv">[4]FES!#REF!</definedName>
    <definedName name="dfds" localSheetId="0">[3]!dfds</definedName>
    <definedName name="dfds">[0]!dfds</definedName>
    <definedName name="dffghghjhj" localSheetId="0">[3]!dffghghjhj</definedName>
    <definedName name="dffghghjhj">[0]!dffghghjhj</definedName>
    <definedName name="dfrgtt" localSheetId="0">'Раскрытие  собрано'!dfrgtt</definedName>
    <definedName name="dfrgtt">[8]!dfrgtt</definedName>
    <definedName name="dip" localSheetId="0">P2_dip,P3_dip,'Раскрытие  собрано'!P4_dip</definedName>
    <definedName name="dip">P2_dip,P3_dip,P4_dip</definedName>
    <definedName name="Doh_Август" localSheetId="0">'[11]Перечень корректировок'!#REF!</definedName>
    <definedName name="Doh_Август">'[11]Перечень корректировок'!#REF!</definedName>
    <definedName name="Doh_Апрель" localSheetId="0">'[11]Перечень корректировок'!#REF!</definedName>
    <definedName name="Doh_Апрель">'[11]Перечень корректировок'!#REF!</definedName>
    <definedName name="Doh_Декабрь" localSheetId="0">'[11]Перечень корректировок'!#REF!</definedName>
    <definedName name="Doh_Декабрь">'[11]Перечень корректировок'!#REF!</definedName>
    <definedName name="Doh_Июль" localSheetId="0">'[11]Перечень корректировок'!#REF!</definedName>
    <definedName name="Doh_Июль">'[11]Перечень корректировок'!#REF!</definedName>
    <definedName name="Doh_Июнь" localSheetId="0">'[11]Перечень корректировок'!#REF!</definedName>
    <definedName name="Doh_Июнь">'[11]Перечень корректировок'!#REF!</definedName>
    <definedName name="Doh_Май" localSheetId="0">'[11]Перечень корректировок'!#REF!</definedName>
    <definedName name="Doh_Май">'[11]Перечень корректировок'!#REF!</definedName>
    <definedName name="Doh_Март" localSheetId="0">'[11]Перечень корректировок'!#REF!</definedName>
    <definedName name="Doh_Март">'[11]Перечень корректировок'!#REF!</definedName>
    <definedName name="Doh_Ноябрь" localSheetId="0">'[11]Перечень корректировок'!#REF!</definedName>
    <definedName name="Doh_Ноябрь">'[11]Перечень корректировок'!#REF!</definedName>
    <definedName name="Doh_Октябрь" localSheetId="0">'[11]Перечень корректировок'!#REF!</definedName>
    <definedName name="Doh_Октябрь">'[11]Перечень корректировок'!#REF!</definedName>
    <definedName name="Doh_Сентябрь" localSheetId="0">'[11]Перечень корректировок'!#REF!</definedName>
    <definedName name="Doh_Сентябрь">'[11]Перечень корректировок'!#REF!</definedName>
    <definedName name="Doh_Февраль" localSheetId="0">'[11]Перечень корректировок'!#REF!</definedName>
    <definedName name="Doh_Февраль">'[11]Перечень корректировок'!#REF!</definedName>
    <definedName name="Doh_Январь" localSheetId="0">'[11]Перечень корректировок'!#REF!</definedName>
    <definedName name="Doh_Январь">'[11]Перечень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[3]!ew</definedName>
    <definedName name="ew">[0]!ew</definedName>
    <definedName name="eww" localSheetId="0">[3]!eww</definedName>
    <definedName name="eww">[0]!eww</definedName>
    <definedName name="Extra_Pay" localSheetId="0">#REF!</definedName>
    <definedName name="Extra_Pay">#REF!</definedName>
    <definedName name="FACT_DATA">#REF!</definedName>
    <definedName name="fdc" localSheetId="0">[3]!fdc</definedName>
    <definedName name="fdc">[0]!fdc</definedName>
    <definedName name="ffgy" localSheetId="0">[3]!ffgy</definedName>
    <definedName name="ffgy">[0]!ffgy</definedName>
    <definedName name="fg" localSheetId="0">[3]!fg</definedName>
    <definedName name="fg">[0]!fg</definedName>
    <definedName name="first" localSheetId="0">'[11]Перечень корректировок'!#REF!</definedName>
    <definedName name="first">'[11]Перечень корректировок'!#REF!</definedName>
    <definedName name="first_998" localSheetId="0">'[11]Перечень корректировок'!#REF!</definedName>
    <definedName name="first_998">'[11]Перечень корректировок'!#REF!</definedName>
    <definedName name="first_998_Add" localSheetId="0">'[11]Перечень корректировок'!#REF!</definedName>
    <definedName name="first_998_Add">'[11]Перечень корректировок'!#REF!</definedName>
    <definedName name="first_999" localSheetId="0">'[11]Перечень корректировок'!#REF!</definedName>
    <definedName name="first_999">'[11]Перечень корректировок'!#REF!</definedName>
    <definedName name="first_999_Add" localSheetId="0">'[11]Перечень корректировок'!#REF!</definedName>
    <definedName name="first_999_Add">'[11]Перечень корректировок'!#REF!</definedName>
    <definedName name="FixTarifList">[5]Лист!$A$410</definedName>
    <definedName name="FuelQnt">[5]Лист!$B$17</definedName>
    <definedName name="Full_Print" localSheetId="0">#REF!</definedName>
    <definedName name="Full_Print">#REF!</definedName>
    <definedName name="GESList">[5]Лист!$A$30</definedName>
    <definedName name="GESQnt">[5]Параметры!$B$6</definedName>
    <definedName name="gghjjbn">[4]FES!#REF!</definedName>
    <definedName name="ghhbb123">#REF!</definedName>
    <definedName name="ghhjj">[4]FES!#REF!</definedName>
    <definedName name="ghhjnn">[4]FES!#REF!</definedName>
    <definedName name="ghjbn">#REF!</definedName>
    <definedName name="ghjjb">#REF!</definedName>
    <definedName name="gjgfjg" localSheetId="0">[3]!gjgfjg</definedName>
    <definedName name="gjgfjg">[0]!gjgfjg</definedName>
    <definedName name="god" localSheetId="0">[12]Титульный!$F$9</definedName>
    <definedName name="god">[12]Титульный!$F$9</definedName>
    <definedName name="GUID_VALUE">"NO"</definedName>
    <definedName name="Header_Row" localSheetId="0">ROW(#REF!)</definedName>
    <definedName name="Header_Row">ROW(#REF!)</definedName>
    <definedName name="hhhhhhhhhhhhhhhhhhhhhhhhhhhhhhhhhhhhhhhhhhhhhhhhhhhhhhhhhhhhhh" localSheetId="0">'Раскрытие  собрано'!hhhhhhhhhhhhhhhhhhhhhhhhhhhhhhhhhhhhhhhhhhhhhhhhhhhhhhhhhhhhhh</definedName>
    <definedName name="hhhhhhhhhhhhhhhhhhhhhhhhhhhhhhhhhhhhhhhhhhhhhhhhhhhhhhhhhhhhhh">[8]!hhhhhhhhhhhhhhhhhhhhhhhhhhhhhhhhhhhhhhhhhhhhhhhhhhhhhhhhhhhhhh</definedName>
    <definedName name="hhjkl" localSheetId="0">[3]!hhjkl</definedName>
    <definedName name="hhjkl">[0]!hhjkl</definedName>
    <definedName name="iiioopp" localSheetId="0">[3]!iiioopp</definedName>
    <definedName name="iiioopp">[0]!iiioopp</definedName>
    <definedName name="Int" localSheetId="0">#REF!</definedName>
    <definedName name="Int">#REF!</definedName>
    <definedName name="Interest_Rate" localSheetId="0">#REF!</definedName>
    <definedName name="Interest_Rate">#REF!</definedName>
    <definedName name="jhggf" localSheetId="0">[3]!jhggf</definedName>
    <definedName name="jhggf">[0]!jhggf</definedName>
    <definedName name="jiooi" localSheetId="0">[3]!jiooi</definedName>
    <definedName name="jiooi">[0]!jiooi</definedName>
    <definedName name="jjjjj" localSheetId="0">[3]!jjjjj</definedName>
    <definedName name="jjjjj">[0]!jjjjj</definedName>
    <definedName name="k" localSheetId="0">[3]!k</definedName>
    <definedName name="k">[0]!k</definedName>
    <definedName name="klhlkhlkhlhlkhlkhlkhl" localSheetId="0">[3]!klhlkhlkhlhlkhlkhlkhl</definedName>
    <definedName name="klhlkhlkhlhlkhlkhlkhl">[0]!klhlkhlkhlhlkhlkhlkhl</definedName>
    <definedName name="kolmakov" localSheetId="0">[3]!kolmakov</definedName>
    <definedName name="kolmakov">[0]!kolmakov</definedName>
    <definedName name="KorQnt">[5]Параметры!$B$5</definedName>
    <definedName name="KotList">[5]Лист!$A$260</definedName>
    <definedName name="KotQnt">[5]Лист!$B$261</definedName>
    <definedName name="l">#REF!</definedName>
    <definedName name="LANGUAGE">#REF!</definedName>
    <definedName name="Last_Row" localSheetId="0">IF('Раскрытие  собрано'!Values_Entered,'Раскрытие  собрано'!Header_Row+'Раскрытие  собрано'!Number_of_Payments,'Раскрытие  собрано'!Header_Row)</definedName>
    <definedName name="Last_Row">IF(Values_Entered,Header_Row+Number_of_Payments,Header_Row)</definedName>
    <definedName name="limcount">1</definedName>
    <definedName name="lkbljbkljvikvcjkhcujgxuj" localSheetId="0">[3]!lkbljbkljvikvcjkhcujgxuj</definedName>
    <definedName name="lkbljbkljvikvcjkhcujgxuj">[0]!lkbljbkljvikvcjkhcujgxuj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[3]!mmmmmmmm</definedName>
    <definedName name="mmmmmmmm">[0]!mmmmmmmm</definedName>
    <definedName name="MO_LIST_30">[10]REESTR_MO!#REF!</definedName>
    <definedName name="MO_LIST_31">[10]REESTR_MO!#REF!</definedName>
    <definedName name="MO_LIST_8">[10]REESTR_MO!$B$62:$B$76</definedName>
    <definedName name="MONTH">[9]TEHSHEET!$E$2:$E$14</definedName>
    <definedName name="MR_LIST">[9]REESTR_MO!$D$2:$D$24</definedName>
    <definedName name="N" localSheetId="0">'Раскрытие  собрано'!N</definedName>
    <definedName name="N">[8]!N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[5]Параметры!$B$10</definedName>
    <definedName name="NasPotrEEList">[5]Лист!$A$150</definedName>
    <definedName name="NSRF">[6]Свод!$E$3</definedName>
    <definedName name="nsrf2">'[6]Свод по регионам'!$E$3</definedName>
    <definedName name="NSRF3">[6]clone!$C$4</definedName>
    <definedName name="Num_Pmt_Per_Year" localSheetId="0">#REF!</definedName>
    <definedName name="Num_Pmt_Per_Year">#REF!</definedName>
    <definedName name="Number_of_Payments" localSheetId="0">MATCH(0.01,'Раскрытие  собрано'!End_Bal,-1)+1</definedName>
    <definedName name="Number_of_Payments">MATCH(0.01,End_Bal,-1)+1</definedName>
    <definedName name="NVV" localSheetId="0">#REF!</definedName>
    <definedName name="NVV">#REF!</definedName>
    <definedName name="org">[9]Титульный!$G$16</definedName>
    <definedName name="ORG_U" localSheetId="0">#REF!</definedName>
    <definedName name="ORG_U">#REF!</definedName>
    <definedName name="P1_dip" hidden="1">[13]FST5!$G$70:$G$75,[13]FST5!$G$77:$G$78,[13]FST5!$G$80:$G$83,[13]FST5!$G$85,[13]FST5!$G$87:$G$91,[13]FST5!$G$93:$G$97,[13]FST5!$G$100:$G$116,[13]FST5!$G$118:$G$123</definedName>
    <definedName name="P1_SC22" hidden="1">'[13]2008 -2010'!$G$51,'[13]2008 -2010'!$J$48,'[13]2008 -2010'!$T$48,'[13]2008 -2010'!$AD$48,'[13]2008 -2010'!$AF$36:$AF$37,'[13]2008 -2010'!$AD$36:$AD$37</definedName>
    <definedName name="P1_SCOPE_DOP" localSheetId="0" hidden="1">[13]Регионы!#REF!,[13]Регионы!#REF!,[13]Регионы!#REF!,[13]Регионы!#REF!,[13]Регионы!#REF!,[13]Регионы!#REF!</definedName>
    <definedName name="P1_SCOPE_DOP" hidden="1">[13]Регионы!#REF!,[13]Регионы!#REF!,[13]Регионы!#REF!,[13]Регионы!#REF!,[13]Регионы!#REF!,[13]Регионы!#REF!</definedName>
    <definedName name="P1_SCOPE_FST7" hidden="1">'[13]2008 -2010'!$AL$41:$AL$43,'[13]2008 -2010'!$AL$39,'[13]2008 -2010'!$AL$31:$AL$37,'[13]2008 -2010'!$AL$28:$AL$29,'[13]2008 -2010'!$AL$23,'[13]2008 -2010'!$AL$21</definedName>
    <definedName name="P1_SCOPE_FULL_LOAD" hidden="1">'[13]2008 -2010'!$G$27:$G$44,'[13]2008 -2010'!$G$46,'[13]2008 -2010'!$G$48,'[13]2008 -2010'!$G$50:$G$56,'[13]2008 -2010'!$G$58:$G$61,'[13]2008 -2010'!$J$13:$J$24</definedName>
    <definedName name="P1_SCOPE_IND" hidden="1">'[13]2008 -2010'!$R$41:$S$43,'[13]2008 -2010'!$H$41:$I$43,'[13]2008 -2010'!$H$39:$I$39,'[13]2008 -2010'!$R$39:$S$39,'[13]2008 -2010'!$R$30:$S$35,'[13]2008 -2010'!$H$30:$I$35</definedName>
    <definedName name="P1_SCOPE_IND2" hidden="1">'[13]2008 -2010'!$R$58:$S$58,'[13]2008 -2010'!$AB$41:$AC$43,'[13]2008 -2010'!$R$41:$S$43,'[13]2008 -2010'!$R$39:$S$39,'[13]2008 -2010'!$AB$39:$AC$39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'[13]2008 -2010'!$T$51:$T$52,'[13]2008 -2010'!$V$51:$V$52,'[13]2008 -2010'!$AD$51:$AD$52,'[13]2008 -2010'!$AF$51:$AF$52,'[13]2008 -2010'!$L$36:$L$37,'[13]2008 -2010'!$J$29</definedName>
    <definedName name="P1_SCOPE_NotInd2" hidden="1">'[13]2008 -2010'!$J$36:$J$37,'[13]2008 -2010'!$L$36:$L$37,'[13]2008 -2010'!$J$29,'[13]2008 -2010'!$J$21,'[13]2008 -2010'!$J$14,'[13]2008 -2010'!$T$14,'[13]2008 -2010'!$T$21</definedName>
    <definedName name="P1_SCOPE_NotInd3" hidden="1">'[13]2008 -2010'!$G$51,'[13]2008 -2010'!$J$48,'[13]2008 -2010'!$L$48,'[13]2008 -2010'!$J$36:$J$37,'[13]2008 -2010'!$L$36:$L$37,'[13]2008 -2010'!$J$29,'[13]2008 -2010'!$J$21</definedName>
    <definedName name="P1_SCOPE_NotInt" hidden="1">'[13]2008 -2010'!$G$51,'[13]2008 -2010'!$J$48,'[13]2008 -2010'!$T$48,'[13]2008 -2010'!$AD$48,'[13]2008 -2010'!$AF$36:$AF$37,'[13]2008 -2010'!$AD$36:$AD$37</definedName>
    <definedName name="P1_SCOPE_REGS" localSheetId="0" hidden="1">#REF!,#REF!,#REF!,#REF!,#REF!</definedName>
    <definedName name="P1_SCOPE_REGS" hidden="1">#REF!,#REF!,#REF!,#REF!,#REF!</definedName>
    <definedName name="P1_SCOPE_SAVE2" hidden="1">'[13]2008 -2010'!$AD$36:$AD$37,'[13]2008 -2010'!$AF$36:$AF$37,'[13]2008 -2010'!$AD$29,'[13]2008 -2010'!$AD$21,'[13]2008 -2010'!$AD$14,'[13]2008 -2010'!$T$14,'[13]2008 -2010'!$T$21</definedName>
    <definedName name="P1_SCOPE_SYS_SVOD" hidden="1">[14]Свод!$L$27:$N$37,[14]Свод!$L$39:$N$51,[14]Свод!$L$53:$N$66,[14]Свод!$L$68:$N$73,[14]Свод!$L$75:$N$89,[14]Свод!$L$91:$N$101,[14]Свод!$L$103:$N$111</definedName>
    <definedName name="P1_SCOPE_TAR" hidden="1">[14]Свод!$G$27:$AA$37,[14]Свод!$G$39:$AA$51,[14]Свод!$G$53:$AA$66,[14]Свод!$G$68:$AA$73,[14]Свод!$G$75:$AA$89,[14]Свод!$G$91:$AA$101,[14]Свод!$G$103:$AA$111</definedName>
    <definedName name="P1_SCOPE_TAR_OLD" hidden="1">[14]Свод!$H$27:$H$37,[14]Свод!$H$39:$H$51,[14]Свод!$H$53:$H$66,[14]Свод!$H$68:$H$73,[14]Свод!$H$75:$H$89,[14]Свод!$H$91:$H$101,[14]Свод!$H$103:$H$108</definedName>
    <definedName name="P10_SCOPE_FULL_LOAD" hidden="1">'[13]2008 -2010'!$AF$58:$AF$61,'[13]2008 -2010'!$AD$50:$AD$56,'[13]2008 -2010'!$AF$50:$AF$56,'[13]2008 -2010'!$AD$48,'[13]2008 -2010'!$AF$48,'[13]2008 -2010'!$AD$46</definedName>
    <definedName name="P11_SCOPE_FULL_LOAD" hidden="1">'[13]2008 -2010'!$AF$46,'[13]2008 -2010'!$AD$27:$AD$44,'[13]2008 -2010'!$AF$27:$AF$44,'[13]2008 -2010'!$AD$13:$AD$24,'[13]2008 -2010'!$AF$13:$AF$24</definedName>
    <definedName name="P12_SCOPE_FULL_LOAD" hidden="1">'[13]2008 -2010'!$AH$13:$AH$24,'[13]2008 -2010'!$AJ$13:$AJ$24,'[13]2008 -2010'!$AH$27:$AH$44,'[13]2008 -2010'!$AJ$27:$AJ$44,'[13]2008 -2010'!$AH$46,'[13]2008 -2010'!$AJ$46</definedName>
    <definedName name="P13_SCOPE_FULL_LOAD" hidden="1">'[13]2008 -2010'!$AH$48,'[13]2008 -2010'!$AJ$48,'[13]2008 -2010'!$AH$50:$AH$56,'[13]2008 -2010'!$AJ$50:$AJ$56,'[13]2008 -2010'!$AH$58:$AH$61,'[13]2008 -2010'!$AJ$58:$AJ$61</definedName>
    <definedName name="P14_SCOPE_FULL_LOAD" hidden="1">'[13]2008 -2010'!$AL$13:$AL$14,'[13]2008 -2010'!$AL$17,'[13]2008 -2010'!$AL$19,'[13]2008 -2010'!$AL$21,'[13]2008 -2010'!$AL$23,'[13]2008 -2010'!$AL$28:$AL$29</definedName>
    <definedName name="P15_SCOPE_FULL_LOAD" localSheetId="0" hidden="1">'[13]2008 -2010'!$AL$31:$AL$37,'[13]2008 -2010'!$AL$39,'[13]2008 -2010'!$AL$41:$AL$43,'[13]2008 -2010'!$AL$48,'[13]2008 -2010'!$G$13:$G$24,P1_SCOPE_FULL_LOAD</definedName>
    <definedName name="P15_SCOPE_FULL_LOAD" hidden="1">'[13]2008 -2010'!$AL$31:$AL$37,'[13]2008 -2010'!$AL$39,'[13]2008 -2010'!$AL$41:$AL$43,'[13]2008 -2010'!$AL$48,'[13]2008 -2010'!$G$13:$G$24,P1_SCOPE_FULL_LOAD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собрано'!P15_SCOPE_FULL_LOAD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[13]FST5!$G$125:$G$126,[13]FST5!$G$128:$G$131,[13]FST5!$G$133,[13]FST5!$G$135:$G$139,[13]FST5!$G$141,[13]FST5!$G$143:$G$145,[13]FST5!$G$149:$G$165</definedName>
    <definedName name="P2_SC22" hidden="1">'[13]2008 -2010'!$AD$29,'[13]2008 -2010'!$AD$21,'[13]2008 -2010'!$AD$14,'[13]2008 -2010'!$T$14,'[13]2008 -2010'!$T$21,'[13]2008 -2010'!$T$29,'[13]2008 -2010'!$T$36:$T$37</definedName>
    <definedName name="P2_SCOPE_FULL_LOAD" hidden="1">'[13]2008 -2010'!$J$27:$J$44,'[13]2008 -2010'!$J$46,'[13]2008 -2010'!$J$48,'[13]2008 -2010'!$J$50:$J$56,'[13]2008 -2010'!$J$58:$J$61,'[13]2008 -2010'!$L$58:$L$61</definedName>
    <definedName name="P2_SCOPE_IND" hidden="1">'[13]2008 -2010'!$H$22:$I$23,'[13]2008 -2010'!$R$22:$S$23,'[13]2008 -2010'!$R$19:$S$19,'[13]2008 -2010'!$H$19:$I$19,'[13]2008 -2010'!$H$17:$I$17,'[13]2008 -2010'!$H$15:$I$15</definedName>
    <definedName name="P2_SCOPE_IND2" hidden="1">'[13]2008 -2010'!$AB$30:$AC$35,'[13]2008 -2010'!$R$30:$S$35,'[13]2008 -2010'!$AB$22:$AC$23,'[13]2008 -2010'!$R$22:$S$23,'[13]2008 -2010'!$R$19:$S$19</definedName>
    <definedName name="P2_SCOPE_NOTIND" hidden="1">'[13]2008 -2010'!$J$21,'[13]2008 -2010'!$L$21,'[13]2008 -2010'!$L$14,'[13]2008 -2010'!$J$14,'[13]2008 -2010'!$T$29,'[13]2008 -2010'!$T$36:$T$37,'[13]2008 -2010'!$V$36:$V$37</definedName>
    <definedName name="P2_SCOPE_NotInd2" hidden="1">'[13]2008 -2010'!$T$29,'[13]2008 -2010'!$T$36:$T$37,'[13]2008 -2010'!$T$48,'[13]2008 -2010'!$V$36:$V$37,'[13]2008 -2010'!$AD$48,'[13]2008 -2010'!$AD$36:$AD$37</definedName>
    <definedName name="P2_SCOPE_NotInd3" hidden="1">'[13]2008 -2010'!$L$21,'[13]2008 -2010'!$L$14,'[13]2008 -2010'!$J$14,'[13]2008 -2010'!$T$29,'[13]2008 -2010'!$T$36:$T$37,'[13]2008 -2010'!$V$36:$V$37,'[13]2008 -2010'!$AD$29</definedName>
    <definedName name="P2_SCOPE_NotInt" hidden="1">'[13]2008 -2010'!$AD$29,'[13]2008 -2010'!$AD$21,'[13]2008 -2010'!$AD$14,'[13]2008 -2010'!$T$14,'[13]2008 -2010'!$T$21,'[13]2008 -2010'!$T$29,'[13]2008 -2010'!$T$36:$T$37</definedName>
    <definedName name="P2_SCOPE_SAVE2" hidden="1">'[13]2008 -2010'!$T$29,'[13]2008 -2010'!$T$36:$T$37,'[13]2008 -2010'!$V$36:$V$37,'[13]2008 -2010'!$T$48,'[13]2008 -2010'!$J$48,'[13]2008 -2010'!$J$36:$J$37</definedName>
    <definedName name="P2_SCOPE_TAR_OLD" hidden="1">[14]Свод!$W$8:$W$25,[14]Свод!$W$27:$W$37,[14]Свод!$W$39:$W$51,[14]Свод!$W$53:$W$66,[14]Свод!$W$68:$W$73,[14]Свод!$W$75:$W$89,[14]Свод!$W$91:$W$101</definedName>
    <definedName name="p3_" localSheetId="0">#REF!</definedName>
    <definedName name="p3_">#REF!</definedName>
    <definedName name="P3_dip" hidden="1">[13]FST5!$G$167:$G$172,[13]FST5!$G$174:$G$175,[13]FST5!$G$177:$G$180,[13]FST5!$G$182,[13]FST5!$G$184:$G$188,[13]FST5!$G$190,[13]FST5!$G$192:$G$194</definedName>
    <definedName name="P3_SC22" hidden="1">'[13]2008 -2010'!$V$36:$V$37,'[13]2008 -2010'!$L$36:$L$37,'[13]2008 -2010'!$J$29,'[13]2008 -2010'!$J$21,'[13]2008 -2010'!$J$14,'[13]2008 -2010'!$J$36:$J$37</definedName>
    <definedName name="P3_SCOPE_FULL_LOAD" hidden="1">'[13]2008 -2010'!$L$50:$L$56,'[13]2008 -2010'!$L$48,'[13]2008 -2010'!$L$46,'[13]2008 -2010'!$L$27:$L$44,'[13]2008 -2010'!$L$13:$L$24,'[13]2008 -2010'!$N$13:$N$24</definedName>
    <definedName name="P3_SCOPE_IND" hidden="1">'[13]2008 -2010'!$R$17:$S$17,'[13]2008 -2010'!$R$15:$S$15,'[13]2008 -2010'!$AB$15:$AC$15,'[13]2008 -2010'!$AB$17:$AC$17,'[13]2008 -2010'!$AB$19:$AC$19</definedName>
    <definedName name="P3_SCOPE_IND2" hidden="1">'[13]2008 -2010'!$R$17:$S$17,'[13]2008 -2010'!$R$15:$S$15,'[13]2008 -2010'!$AB$15:$AC$15,'[13]2008 -2010'!$AB$17:$AC$17,'[13]2008 -2010'!$AB$19:$AC$19</definedName>
    <definedName name="P3_SCOPE_NOTIND" hidden="1">'[13]2008 -2010'!$AD$29,'[13]2008 -2010'!$AD$48,'[13]2008 -2010'!$AF$48,'[13]2008 -2010'!$AD$21,'[13]2008 -2010'!$AF$21,'[13]2008 -2010'!$AD$14,'[13]2008 -2010'!$AF$14</definedName>
    <definedName name="P3_SCOPE_NotInd2" hidden="1">'[13]2008 -2010'!$AF$36:$AF$37,'[13]2008 -2010'!$AD$29,'[13]2008 -2010'!$AD$21,'[13]2008 -2010'!$AD$14,'[13]2008 -2010'!$G$59:$G$60,'[13]2008 -2010'!$L$14,'[13]2008 -2010'!$L$21</definedName>
    <definedName name="P3_SCOPE_NotInt" hidden="1">'[13]2008 -2010'!$V$36:$V$37,'[13]2008 -2010'!$L$36:$L$37,'[13]2008 -2010'!$J$29,'[13]2008 -2010'!$J$21,'[13]2008 -2010'!$J$14,'[13]2008 -2010'!$J$36:$J$37</definedName>
    <definedName name="p4_" localSheetId="0">#REF!</definedName>
    <definedName name="p4_">#REF!</definedName>
    <definedName name="P4_dip" localSheetId="0" hidden="1">[13]FST5!$G$197:$G$212,[13]FST5!$G$214:$G$217,[13]FST5!$G$219:$G$224,[13]FST5!$G$226,[13]FST5!$G$228,[13]FST5!$G$230,[13]FST5!$G$232,[13]FST5!$G$52:$G$68,P1_dip</definedName>
    <definedName name="P4_dip" hidden="1">[13]FST5!$G$197:$G$212,[13]FST5!$G$214:$G$217,[13]FST5!$G$219:$G$224,[13]FST5!$G$226,[13]FST5!$G$228,[13]FST5!$G$230,[13]FST5!$G$232,[13]FST5!$G$52:$G$68,P1_dip</definedName>
    <definedName name="P4_SCOPE_FULL_LOAD" hidden="1">'[13]2008 -2010'!$P$13:$P$24,'[13]2008 -2010'!$N$27:$N$44,'[13]2008 -2010'!$P$27:$P$44,'[13]2008 -2010'!$N$46,'[13]2008 -2010'!$P$46,'[13]2008 -2010'!$N$48</definedName>
    <definedName name="P4_SCOPE_IND" hidden="1">'[13]2008 -2010'!$AB$22:$AC$23,'[13]2008 -2010'!$AB$30:$AC$35,'[13]2008 -2010'!$AB$39:$AC$39,'[13]2008 -2010'!$AB$41:$AC$43,'[13]2008 -2010'!$H$58:$I$58</definedName>
    <definedName name="P4_SCOPE_IND2" hidden="1">'[13]2008 -2010'!$H$58:$I$58,'[13]2008 -2010'!$H$41:$I$43,'[13]2008 -2010'!$H$39:$I$39,'[13]2008 -2010'!$H$30:$I$35,'[13]2008 -2010'!$H$22:$I$23,'[13]2008 -2010'!$H$19:$I$19</definedName>
    <definedName name="P4_SCOPE_NOTIND" hidden="1">'[13]2008 -2010'!$AD$17,'[13]2008 -2010'!$AF$17,'[13]2008 -2010'!$AD$19,'[13]2008 -2010'!$AF$19,'[13]2008 -2010'!$AD$23,'[13]2008 -2010'!$AF$23,'[13]2008 -2010'!$T$14</definedName>
    <definedName name="P4_SCOPE_NotInd2" hidden="1">'[13]2008 -2010'!$J$17,'[13]2008 -2010'!$L$17,'[13]2008 -2010'!$J$19,'[13]2008 -2010'!$L$19,'[13]2008 -2010'!$J$23,'[13]2008 -2010'!$L$23,'[13]2008 -2010'!$T$17</definedName>
    <definedName name="P5_SCOPE_FULL_LOAD" hidden="1">'[13]2008 -2010'!$P$48,'[13]2008 -2010'!$N$50:$N$56,'[13]2008 -2010'!$P$50:$P$56,'[13]2008 -2010'!$N$58:$N$61,'[13]2008 -2010'!$P$58:$P$61,'[13]2008 -2010'!$T$58:$T$61</definedName>
    <definedName name="P5_SCOPE_NOTIND" hidden="1">'[13]2008 -2010'!$V$14,'[13]2008 -2010'!$T$17,'[13]2008 -2010'!$V$17,'[13]2008 -2010'!$T$19,'[13]2008 -2010'!$V$19,'[13]2008 -2010'!$T$21,'[13]2008 -2010'!$V$21</definedName>
    <definedName name="P5_SCOPE_NotInd2" hidden="1">'[13]2008 -2010'!$V$17,'[13]2008 -2010'!$T$19,'[13]2008 -2010'!$V$19,'[13]2008 -2010'!$V$23,'[13]2008 -2010'!$T$23,'[13]2008 -2010'!$AD$17,'[13]2008 -2010'!$AF$17</definedName>
    <definedName name="P6_SCOPE_FULL_LOAD" hidden="1">'[13]2008 -2010'!$V$58:$V$61,'[13]2008 -2010'!$T$50:$T$56,'[13]2008 -2010'!$V$50:$V$56,'[13]2008 -2010'!$T$48,'[13]2008 -2010'!$V$48,'[13]2008 -2010'!$T$46</definedName>
    <definedName name="P6_SCOPE_NOTIND" hidden="1">'[13]2008 -2010'!$T$23,'[13]2008 -2010'!$V$23,'[13]2008 -2010'!$J$17,'[13]2008 -2010'!$L$17,'[13]2008 -2010'!$J$19,'[13]2008 -2010'!$L$19,'[13]2008 -2010'!$J$23</definedName>
    <definedName name="P6_SCOPE_NotInd2" hidden="1">'[13]2008 -2010'!$AD$19,'[13]2008 -2010'!$AF$19,'[13]2008 -2010'!$AD$23,'[13]2008 -2010'!$AF$23,'[13]2008 -2010'!$L$48,'[13]2008 -2010'!$V$48,'[13]2008 -2010'!$V$14</definedName>
    <definedName name="P7_SCOPE_FULL_LOAD" hidden="1">'[13]2008 -2010'!$V$46,'[13]2008 -2010'!$T$27:$T$44,'[13]2008 -2010'!$V$27:$V$44,'[13]2008 -2010'!$T$13:$T$24,'[13]2008 -2010'!$V$13:$V$24,'[13]2008 -2010'!$X$13:$X$24</definedName>
    <definedName name="P7_SCOPE_NOTIND" hidden="1">'[13]2008 -2010'!$L$23,'[13]2008 -2010'!$T$48,'[13]2008 -2010'!$V$48,'[13]2008 -2010'!$AD$36:$AD$37,'[13]2008 -2010'!$AF$36:$AF$37,'[13]2008 -2010'!$G$59:$G$60</definedName>
    <definedName name="P7_SCOPE_NotInd2" localSheetId="0" hidden="1">'[13]2008 -2010'!$V$21,'[13]2008 -2010'!$AF$14,'[13]2008 -2010'!$AF$21,'[13]2008 -2010'!$AF$48,'[13]2008 -2010'!$J$48,P1_SCOPE_NotInd2,P2_SCOPE_NotInd2,P3_SCOPE_NotInd2</definedName>
    <definedName name="P7_SCOPE_NotInd2" hidden="1">'[13]2008 -2010'!$V$21,'[13]2008 -2010'!$AF$14,'[13]2008 -2010'!$AF$21,'[13]2008 -2010'!$AF$48,'[13]2008 -2010'!$J$48,P1_SCOPE_NotInd2,P2_SCOPE_NotInd2,P3_SCOPE_NotInd2</definedName>
    <definedName name="P8_SCOPE_FULL_LOAD" hidden="1">'[13]2008 -2010'!$Z$13:$Z$24,'[13]2008 -2010'!$X$27:$X$44,'[13]2008 -2010'!$Z$27:$Z$44,'[13]2008 -2010'!$X$46,'[13]2008 -2010'!$Z$46,'[13]2008 -2010'!$X$48</definedName>
    <definedName name="P8_SCOPE_NOTIND" hidden="1">'[13]2008 -2010'!$J$48,'[13]2008 -2010'!$L$48,'[13]2008 -2010'!$J$36:$J$37,'[13]2008 -2010'!$J$51:$J$52,'[13]2008 -2010'!$G$51:$G$52,'[13]2008 -2010'!$L$51:$L$52</definedName>
    <definedName name="P9_SCOPE_FULL_LOAD" hidden="1">'[13]2008 -2010'!$Z$48,'[13]2008 -2010'!$X$50:$X$56,'[13]2008 -2010'!$Z$50:$Z$56,'[13]2008 -2010'!$X$58:$X$61,'[13]2008 -2010'!$Z$58:$Z$61,'[13]2008 -2010'!$AD$58:$AD$61</definedName>
    <definedName name="P9_SCOPE_NotInd" localSheetId="0" hidden="1">'[13]2008 -2010'!$L$36:$L$37,P1_SCOPE_NOTIND,P2_SCOPE_NOTIND,P3_SCOPE_NOTIND,P4_SCOPE_NOTIND,P5_SCOPE_NOTIND,P6_SCOPE_NOTIND,P7_SCOPE_NOTIND</definedName>
    <definedName name="P9_SCOPE_NotInd" hidden="1">'[13]2008 -2010'!$L$36:$L$37,P1_SCOPE_NOTIND,P2_SCOPE_NOTIND,P3_SCOPE_NOTIND,P4_SCOPE_NOTIND,P5_SCOPE_NOTIND,P6_SCOPE_NOTIND,P7_SCOPE_NOTIND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собрано'!Loan_Start),MONTH('Раскрытие  собрано'!Loan_Start)+Payment_Number,DAY('Раскрытие  собрано'!Loan_Start))</definedName>
    <definedName name="Payment_Date">DATE(YEAR(Loan_Start),MONTH(Loan_Start)+Payment_Number,DAY(Loan_Start))</definedName>
    <definedName name="pbStartPageNumber">1</definedName>
    <definedName name="pbUpdatePageNumbering">TRUE</definedName>
    <definedName name="PeriodTitle">#REF!</definedName>
    <definedName name="PLAN_DATA">#REF!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[5]Параметры!$B$7</definedName>
    <definedName name="PostEEList">[5]Лист!$A$60</definedName>
    <definedName name="PostTE">[5]Лист!$B$281</definedName>
    <definedName name="PostTEList">[5]Лист!$A$280</definedName>
    <definedName name="pr" localSheetId="0">#REF!</definedName>
    <definedName name="pr">#REF!</definedName>
    <definedName name="PRD">[10]Титульный!$E$8</definedName>
    <definedName name="priApplication1" localSheetId="0">#REF!</definedName>
    <definedName name="priApplication1">#REF!</definedName>
    <definedName name="priApplication2" localSheetId="0">#REF!</definedName>
    <definedName name="priApplication2">#REF!</definedName>
    <definedName name="PRICES_WEIGH_ALL_DATA">#REF!</definedName>
    <definedName name="PRICES_WEIGH_CLOSED">#REF!</definedName>
    <definedName name="PRICES_WEIGH_NUMERIC_AREA">#REF!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'[6]Свод по регионам'!$G$8:$G$112</definedName>
    <definedName name="Print_Area" localSheetId="0">'Раскрытие  собрано'!$A$1:$I$165</definedName>
    <definedName name="Print_Area_Reset" localSheetId="0">OFFSET('Раскрытие  собрано'!Full_Print,0,0,'Раскрытие  собрано'!Last_Row)</definedName>
    <definedName name="Print_Area_Reset">OFFSET(Full_Print,0,0,Last_Row)</definedName>
    <definedName name="Print_Titles">'[15]ИТОГИ  по Н,Р,Э,Q'!$A$2:$IV$4</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[5]Параметры!$B$11</definedName>
    <definedName name="ProchPotrEEList">[5]Лист!$A$180</definedName>
    <definedName name="ProchPotrTE">[5]Лист!$B$331</definedName>
    <definedName name="ProchPotrTEList">[5]Лист!$A$330</definedName>
    <definedName name="PROT" localSheetId="0">#REF!,#REF!,#REF!,#REF!,#REF!</definedName>
    <definedName name="PROT">#REF!,#REF!,#REF!,#REF!,#REF!</definedName>
    <definedName name="PROT_22">P3_PROT_22,P4_PROT_22,P5_PROT_22</definedName>
    <definedName name="qq" localSheetId="0">'Раскрытие  собрано'!qq</definedName>
    <definedName name="qq">[8]!qq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ion_name">[10]Титульный!$E$5</definedName>
    <definedName name="REGNUM" localSheetId="0">#REF!</definedName>
    <definedName name="REGNUM">#REF!</definedName>
    <definedName name="rghh" localSheetId="0">[3]!rghh</definedName>
    <definedName name="rghh">[0]!rghh</definedName>
    <definedName name="rt" localSheetId="0">'Раскрытие  собрано'!rt</definedName>
    <definedName name="rt">[8]!rt</definedName>
    <definedName name="rtyyhbnn">[4]FES!#REF!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'[16]Баланс мощности 2007'!$D$17:$P$31,'[16]Баланс мощности 2007'!$S$17:$AE$31,'[16]Баланс мощности 2007'!$AH$17:$AT$31,'[16]Баланс мощности 2007'!$AW$17:$BI$31,'[16]Баланс мощности 2007'!$BL$17:$BX$31,'[16]Баланс мощности 2007'!$CA$17:$CM$31,'[16]Баланс мощности 2007'!$CP$17:$DB$31,'[16]Баланс мощности 2007'!$DE$17:$DQ$31,'[16]Баланс мощности 2007'!$DT$17:$EF$31,'[16]Баланс мощности 2007'!$EI$17:$EU$31,'[16]Баланс мощности 2007'!$EX$17:$FJ$31,'[16]Баланс мощности 2007'!$FM$17:$FY$31,'[16]Баланс мощности 2007'!$GD$17:$GP$31</definedName>
    <definedName name="SCOPE_CPR" localSheetId="0">[13]Регионы!#REF!</definedName>
    <definedName name="SCOPE_CPR">[13]Регионы!#REF!</definedName>
    <definedName name="SCOPE_DATA_CNG" localSheetId="0">#REF!,#REF!,#REF!</definedName>
    <definedName name="SCOPE_DATA_CNG">#REF!,#REF!,#REF!</definedName>
    <definedName name="SCOPE_DOP" localSheetId="0">[13]Регионы!#REF!,'Раскрытие  собрано'!P1_SCOPE_DOP</definedName>
    <definedName name="SCOPE_DOP">[13]Регионы!#REF!,P1_SCOPE_DOP</definedName>
    <definedName name="SCOPE_DOP2">'[13]2008 -2010'!$L$51,'[13]2008 -2010'!$T$51,'[13]2008 -2010'!$V$51,'[13]2008 -2010'!$AD$51,'[13]2008 -2010'!$AF$51,'[13]2008 -2010'!$J$51</definedName>
    <definedName name="SCOPE_DOP3">'[13]2008 -2010'!$AD$52,'[13]2008 -2010'!$V$52,'[13]2008 -2010'!$T$52,'[13]2008 -2010'!$L$52,'[13]2008 -2010'!$J$52,'[13]2008 -2010'!$AF$52</definedName>
    <definedName name="SCOPE_FST7" localSheetId="0">'[13]2008 -2010'!$AL$19,'[13]2008 -2010'!$AL$17,'[13]2008 -2010'!$AL$13:$AL$14,'[13]2008 -2010'!$AL$48,P1_SCOPE_FST7</definedName>
    <definedName name="SCOPE_FST7">'[13]2008 -2010'!$AL$19,'[13]2008 -2010'!$AL$17,'[13]2008 -2010'!$AL$13:$AL$14,'[13]2008 -2010'!$AL$48,P1_SCOPE_FST7</definedName>
    <definedName name="SCOPE_FULL_LOAD" localSheetId="0">'Раскрытие  собрано'!P16_SCOPE_FULL_LOAD,'Раскрытие  собрано'!P17_SCOPE_FULL_LOAD</definedName>
    <definedName name="SCOPE_FULL_LOAD">P16_SCOPE_FULL_LOAD,P17_SCOPE_FULL_LOAD</definedName>
    <definedName name="SCOPE_IND" localSheetId="0">'[13]2008 -2010'!$R$58:$S$58,'[13]2008 -2010'!$AB$58:$AC$58,P1_SCOPE_IND,P2_SCOPE_IND,P3_SCOPE_IND,P4_SCOPE_IND</definedName>
    <definedName name="SCOPE_IND">'[13]2008 -2010'!$R$58:$S$58,'[13]2008 -2010'!$AB$58:$AC$58,P1_SCOPE_IND,P2_SCOPE_IND,P3_SCOPE_IND,P4_SCOPE_IND</definedName>
    <definedName name="SCOPE_IND2" localSheetId="0">'[13]2008 -2010'!$H$17:$I$17,'[13]2008 -2010'!$H$15:$I$15,'[13]2008 -2010'!$AB$58:$AC$58,P1_SCOPE_IND2,P2_SCOPE_IND2,P3_SCOPE_IND2,P4_SCOPE_IND2</definedName>
    <definedName name="SCOPE_IND2">'[13]2008 -2010'!$H$17:$I$17,'[13]2008 -2010'!$H$15:$I$15,'[13]2008 -2010'!$AB$58:$AC$58,P1_SCOPE_IND2,P2_SCOPE_IND2,P3_SCOPE_IND2,P4_SCOPE_IND2</definedName>
    <definedName name="SCOPE_NET_DATE" localSheetId="0">#REF!,#REF!,#REF!,'Раскрытие  собрано'!P1_SCOPE_NET_DATE</definedName>
    <definedName name="SCOPE_NET_DATE">#REF!,#REF!,#REF!,P1_SCOPE_NET_DATE</definedName>
    <definedName name="SCOPE_NET_NVV" localSheetId="0">#REF!,'Раскрытие  собрано'!P1_SCOPE_NET_NVV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собрано'!P7_SCOPE_NotInd2</definedName>
    <definedName name="SCOPE_NotInd2">P4_SCOPE_NotInd2,P5_SCOPE_NotInd2,P6_SCOPE_NotInd2,P7_SCOPE_NotInd2</definedName>
    <definedName name="SCOPE_NotInd3" localSheetId="0">'[13]2008 -2010'!$AD$36:$AD$37,'[13]2008 -2010'!$AF$36:$AF$37,'[13]2008 -2010'!$G$59:$G$60,P1_SCOPE_NotInd3,P2_SCOPE_NotInd3</definedName>
    <definedName name="SCOPE_NotInd3">'[13]2008 -2010'!$AD$36:$AD$37,'[13]2008 -2010'!$AF$36:$AF$37,'[13]2008 -2010'!$G$59:$G$60,P1_SCOPE_NotInd3,P2_SCOPE_NotInd3</definedName>
    <definedName name="SCOPE_OUTD">[13]FST5!$G$23:$G$30,[13]FST5!$G$32:$G$35,[13]FST5!$G$37,[13]FST5!$G$39:$G$45,[13]FST5!$G$47,[13]FST5!$G$49,[13]FST5!$G$5:$G$21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собрано'!P1_SCOPE_REGS</definedName>
    <definedName name="SCOPE_REGS">#REF!,#REF!,#REF!,P1_SCOPE_REGS</definedName>
    <definedName name="SCOPE_SAVE2" localSheetId="0">'[13]2008 -2010'!$L$36:$L$37,'[13]2008 -2010'!$J$29,'[13]2008 -2010'!$J$21,'[13]2008 -2010'!$J$14,'[13]2008 -2010'!$AD$48,P1_SCOPE_SAVE2,P2_SCOPE_SAVE2</definedName>
    <definedName name="SCOPE_SAVE2">'[13]2008 -2010'!$L$36:$L$37,'[13]2008 -2010'!$J$29,'[13]2008 -2010'!$J$21,'[13]2008 -2010'!$J$14,'[13]2008 -2010'!$AD$48,P1_SCOPE_SAVE2,P2_SCOPE_SAVE2</definedName>
    <definedName name="SCOPE_SS">[17]Регионы!$J$25:$J$31,[17]Регионы!$J$33,[17]Регионы!$I$14,[17]Регионы!$J$35:$J$37</definedName>
    <definedName name="SCOPE_SS2">[17]Регионы!$K$50:$L$50</definedName>
    <definedName name="SCOPE_SV_PRT">P1_SCOPE_SV_PRT,P2_SCOPE_SV_PRT,P3_SCOPE_SV_PRT</definedName>
    <definedName name="SCOPE_SYS_B" localSheetId="0">#REF!</definedName>
    <definedName name="SCOPE_SYS_B">#REF!</definedName>
    <definedName name="SCOPE_SYS_SVOD" localSheetId="0">[14]Свод!$L$8:$N$25,P1_SCOPE_SYS_SVOD</definedName>
    <definedName name="SCOPE_SYS_SVOD">[14]Свод!$L$8:$N$25,P1_SCOPE_SYS_SVOD</definedName>
    <definedName name="SCOPE_TAR" localSheetId="0">[14]Свод!$G$8:$AA$25,P1_SCOPE_TAR</definedName>
    <definedName name="SCOPE_TAR">[14]Свод!$G$8:$AA$25,P1_SCOPE_TAR</definedName>
    <definedName name="SCOPE_TAR_B" localSheetId="0">#REF!,#REF!,#REF!</definedName>
    <definedName name="SCOPE_TAR_B">#REF!,#REF!,#REF!</definedName>
    <definedName name="SCOPE_TAR_OLD" localSheetId="0">[14]Свод!$W$103:$W$108,[14]Свод!$H$8:$H$25,P1_SCOPE_TAR_OLD,P2_SCOPE_TAR_OLD</definedName>
    <definedName name="SCOPE_TAR_OLD">[14]Свод!$W$103:$W$108,[14]Свод!$H$8:$H$25,P1_SCOPE_TAR_OLD,P2_SCOPE_TAR_OLD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[13]FST5!$L$12:$L$23,[13]FST5!$L$5:$L$8</definedName>
    <definedName name="second" localSheetId="0">'[11]Перечень корректировок'!#REF!</definedName>
    <definedName name="second">'[11]Перечень корректировок'!#REF!</definedName>
    <definedName name="second_998" localSheetId="0">'[11]Перечень корректировок'!#REF!</definedName>
    <definedName name="second_998">'[11]Перечень корректировок'!#REF!</definedName>
    <definedName name="second_998_Add" localSheetId="0">'[11]Перечень корректировок'!#REF!</definedName>
    <definedName name="second_998_Add">'[11]Перечень корректировок'!#REF!</definedName>
    <definedName name="second_999" localSheetId="0">'[11]Перечень корректировок'!#REF!</definedName>
    <definedName name="second_999">'[11]Перечень корректировок'!#REF!</definedName>
    <definedName name="second_999_Add" localSheetId="0">'[11]Перечень корректировок'!#REF!</definedName>
    <definedName name="second_999_Add">'[11]Перечень корректировок'!#REF!</definedName>
    <definedName name="sencount">1</definedName>
    <definedName name="SET" localSheetId="0">#REF!</definedName>
    <definedName name="SET">#REF!</definedName>
    <definedName name="Shap" localSheetId="0">MATCH(0.01,'Раскрытие  собрано'!End_Bal,-1)+1</definedName>
    <definedName name="Shap">MATCH(0.01,End_Bal,-1)+1</definedName>
    <definedName name="SKQnt">[5]Параметры!$B$4</definedName>
    <definedName name="SmetaList" localSheetId="0">[18]Лист!#REF!</definedName>
    <definedName name="SmetaList">[18]Лист!#REF!</definedName>
    <definedName name="SOC_NORM">[10]Титульный!$E$23</definedName>
    <definedName name="Sposob_Priobr_Range">[9]TEHSHEET!$H$2:$H$4</definedName>
    <definedName name="ssss" localSheetId="0">[3]!ssss</definedName>
    <definedName name="ssss">[0]!ssss</definedName>
    <definedName name="ssssssss" localSheetId="0">[3]!ssssssss</definedName>
    <definedName name="ssssssss">[0]!ssssssss</definedName>
    <definedName name="ssssssssssssss" localSheetId="0">[3]!ssssssssssssss</definedName>
    <definedName name="ssssssssssssss">[0]!ssssssssssssss</definedName>
    <definedName name="STR_MESSAGE_VALUE">"NO"</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[5]Лист!$A$220</definedName>
    <definedName name="TESQnt">[5]Лист!$B$221</definedName>
    <definedName name="TEST2" localSheetId="0">#REF!,#REF!</definedName>
    <definedName name="TEST2">#REF!,#REF!</definedName>
    <definedName name="third" localSheetId="0">'[11]Перечень корректировок'!#REF!</definedName>
    <definedName name="third">'[11]Перечень корректировок'!#REF!</definedName>
    <definedName name="third_998" localSheetId="0">'[11]Перечень корректировок'!#REF!</definedName>
    <definedName name="third_998">'[11]Перечень корректировок'!#REF!</definedName>
    <definedName name="third_998_Add" localSheetId="0">'[11]Перечень корректировок'!#REF!</definedName>
    <definedName name="third_998_Add">'[11]Перечень корректировок'!#REF!</definedName>
    <definedName name="third_999" localSheetId="0">'[11]Перечень корректировок'!#REF!</definedName>
    <definedName name="third_999">'[11]Перечень корректировок'!#REF!</definedName>
    <definedName name="third_999_Add" localSheetId="0">'[11]Перечень корректировок'!#REF!</definedName>
    <definedName name="third_999_Add">'[11]Перечень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P1_TOTAL,P2_TOTAL,P3_TOTAL,P4_TOTAL,P5_TOTAL</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RANSFER">[10]Титульный!$E$25</definedName>
    <definedName name="ttui" localSheetId="0">[3]!ttui</definedName>
    <definedName name="ttui">[0]!ttui</definedName>
    <definedName name="ttuu" localSheetId="0">[3]!ttuu</definedName>
    <definedName name="ttuu">[0]!ttuu</definedName>
    <definedName name="ttyu" localSheetId="0">[3]!ttyu</definedName>
    <definedName name="ttyu">[0]!ttyu</definedName>
    <definedName name="ttyui" localSheetId="0">[3]!ttyui</definedName>
    <definedName name="ttyui">[0]!ttyui</definedName>
    <definedName name="ttyuu" localSheetId="0">[3]!ttyuu</definedName>
    <definedName name="ttyuu">[0]!ttyuu</definedName>
    <definedName name="ttyuui" localSheetId="0">[3]!ttyuui</definedName>
    <definedName name="ttyuui">[0]!ttyuui</definedName>
    <definedName name="ttyuuu" localSheetId="0">[3]!ttyuuu</definedName>
    <definedName name="ttyuuu">[0]!ttyuuu</definedName>
    <definedName name="TUList">[5]Лист!$A$210</definedName>
    <definedName name="TUQnt">[5]Лист!$B$211</definedName>
    <definedName name="TYPE_CONTRACT_LIST">[10]TECHSHEET!$F$13:$F$17</definedName>
    <definedName name="tyuu" localSheetId="0">[3]!tyuu</definedName>
    <definedName name="tyuu">[0]!tyuu</definedName>
    <definedName name="tyyuu" localSheetId="0">[3]!tyyuu</definedName>
    <definedName name="tyyuu">[0]!tyyuu</definedName>
    <definedName name="tyyuuu" localSheetId="0">[3]!tyyuuu</definedName>
    <definedName name="tyyuuu">[0]!tyyuuu</definedName>
    <definedName name="TСвод??NSRF">[6]Свод!$E$3</definedName>
    <definedName name="Uitprav" localSheetId="0">#REF!</definedName>
    <definedName name="Uitprav">#REF!</definedName>
    <definedName name="ujkkl" localSheetId="0">[3]!ujkkl</definedName>
    <definedName name="ujkkl">[0]!ujkkl</definedName>
    <definedName name="USE" localSheetId="0">#REF!</definedName>
    <definedName name="USE">#REF!</definedName>
    <definedName name="USED" localSheetId="0">#REF!</definedName>
    <definedName name="USED">#REF!</definedName>
    <definedName name="uuuuuu" localSheetId="0">[3]!uuuuuu</definedName>
    <definedName name="uuuuuu">[0]!uuuuuu</definedName>
    <definedName name="VALS">[6]Лист3!$D$5:$D$6</definedName>
    <definedName name="Values_Entered" localSheetId="0">IF('Раскрытие  собрано'!Loan_Amount*'Раскрытие  собрано'!Interest_Rate*'Раскрытие  собрано'!Loan_Years*'Раскрытие  собрано'!Loan_Start&gt;0,1,0)</definedName>
    <definedName name="Values_Entered">IF(Loan_Amount*Interest_Rate*Loan_Years*Loan_Start&gt;0,1,0)</definedName>
    <definedName name="version">[9]Инструкция!$B$3</definedName>
    <definedName name="w" localSheetId="0">[3]!w</definedName>
    <definedName name="w">[0]!w</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[3]!wwww</definedName>
    <definedName name="wwww">[0]!wwww</definedName>
    <definedName name="YEAR">[9]TEHSHEET!$F$2:$F$5</definedName>
    <definedName name="YES_NO">'[6]Свод по регионам'!$E$122:$E$123</definedName>
    <definedName name="ytr" localSheetId="0">[3]!ytr</definedName>
    <definedName name="ytr">[0]!ytr</definedName>
    <definedName name="yuuii" localSheetId="0">[3]!yuuii</definedName>
    <definedName name="yuuii">[0]!yuuii</definedName>
    <definedName name="yuujj" localSheetId="0">[3]!yuujj</definedName>
    <definedName name="yuujj">[0]!yuujj</definedName>
    <definedName name="yyhuj" localSheetId="0">[3]!yyhuj</definedName>
    <definedName name="yyhuj">[0]!yyhuj</definedName>
    <definedName name="yyiik" localSheetId="0">[3]!yyiik</definedName>
    <definedName name="yyiik">[0]!yyiik</definedName>
    <definedName name="yyuiii" localSheetId="0">[3]!yyuiii</definedName>
    <definedName name="yyuiii">[0]!yyuiii</definedName>
    <definedName name="yyuu" localSheetId="0">[3]!yyuu</definedName>
    <definedName name="yyuu">[0]!yyuu</definedName>
    <definedName name="а" localSheetId="0">[3]!а</definedName>
    <definedName name="а">[0]!а</definedName>
    <definedName name="аа" localSheetId="0">[3]!аа</definedName>
    <definedName name="аа">[0]!аа</definedName>
    <definedName name="ааааа" localSheetId="0">[3]!ааааа</definedName>
    <definedName name="ааааа">[0]!ааааа</definedName>
    <definedName name="АААААААА" localSheetId="0">[3]!АААААААА</definedName>
    <definedName name="АААААААА">[0]!АААААААА</definedName>
    <definedName name="аанр" localSheetId="0">[3]!аанр</definedName>
    <definedName name="аанр">[0]!аанр</definedName>
    <definedName name="аб" localSheetId="0">[3]!аб</definedName>
    <definedName name="аб">[0]!аб</definedName>
    <definedName name="абон.пл" localSheetId="0">'Раскрытие  собрано'!абон.пл</definedName>
    <definedName name="абон.пл">[8]!абон.пл</definedName>
    <definedName name="Август_ув" localSheetId="0">'[11]Перечень корректировок'!#REF!</definedName>
    <definedName name="Август_ув">'[11]Перечень корректировок'!#REF!</definedName>
    <definedName name="Август_ум" localSheetId="0">'[11]Перечень корректировок'!#REF!</definedName>
    <definedName name="Август_ум">'[11]Перечень корректировок'!#REF!</definedName>
    <definedName name="авт" localSheetId="0">'Раскрытие  собрано'!авт</definedName>
    <definedName name="авт">[8]!авт</definedName>
    <definedName name="аепгоык" localSheetId="0">[3]!аепгоык</definedName>
    <definedName name="аепгоык">[0]!аепгоык</definedName>
    <definedName name="ан" localSheetId="0">'Раскрытие  собрано'!ан</definedName>
    <definedName name="ан">[8]!ан</definedName>
    <definedName name="анализ" localSheetId="0">'Раскрытие  собрано'!анализ</definedName>
    <definedName name="анализ">[8]!анализ</definedName>
    <definedName name="ап" localSheetId="0">[3]!ап</definedName>
    <definedName name="ап">[0]!ап</definedName>
    <definedName name="Аппарат" localSheetId="0">[3]!Аппарат</definedName>
    <definedName name="Аппарат">[0]!Аппарат</definedName>
    <definedName name="апр" localSheetId="0">[3]!апр</definedName>
    <definedName name="апр">[0]!апр</definedName>
    <definedName name="Апрель_ув" localSheetId="0">'[11]Перечень корректировок'!#REF!</definedName>
    <definedName name="Апрель_ув">'[11]Перечень корректировок'!#REF!</definedName>
    <definedName name="Апрель_ум" localSheetId="0">'[11]Перечень корректировок'!#REF!</definedName>
    <definedName name="Апрель_ум">'[11]Перечень корректировок'!#REF!</definedName>
    <definedName name="апрен" localSheetId="0">[3]!апрен</definedName>
    <definedName name="апрен">[0]!апрен</definedName>
    <definedName name="апрпро" localSheetId="0">[3]!апрпро</definedName>
    <definedName name="апрпро">[0]!апрпро</definedName>
    <definedName name="ароено" localSheetId="0">[3]!ароено</definedName>
    <definedName name="ароено">[0]!ароено</definedName>
    <definedName name="арпнл" localSheetId="0">[3]!арпнл</definedName>
    <definedName name="арпнл">[0]!арпнл</definedName>
    <definedName name="Базовые">'[19]Производство электроэнергии'!$A$95</definedName>
    <definedName name="БазовыйПериод">[20]Заголовок!$B$15</definedName>
    <definedName name="БС">[21]Справочники!$A$4:$A$6</definedName>
    <definedName name="Бюджетные_электроэнергии">'[19]Производство электроэнергии'!$A$111</definedName>
    <definedName name="бюжлж" localSheetId="0">[3]!бюжлж</definedName>
    <definedName name="бюжлж">[0]!бюжлж</definedName>
    <definedName name="в23ё" localSheetId="0">[3]!в23ё</definedName>
    <definedName name="в23ё">[0]!в23ё</definedName>
    <definedName name="вв" localSheetId="0">[3]!вв</definedName>
    <definedName name="вв">[0]!вв</definedName>
    <definedName name="ввер" localSheetId="0">[3]!ввер</definedName>
    <definedName name="ввер">[0]!ввер</definedName>
    <definedName name="вкевк" localSheetId="0">[3]!вкевк</definedName>
    <definedName name="вкевк">[0]!вкевк</definedName>
    <definedName name="ВОRef">[22]Enums!$A$1:$A$5</definedName>
    <definedName name="впча" localSheetId="0">[3]!впча</definedName>
    <definedName name="впча">[0]!впча</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[3]!вчс</definedName>
    <definedName name="вчс">[0]!вчс</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собрано'!гш</definedName>
    <definedName name="гш">[8]!гш</definedName>
    <definedName name="да" localSheetId="0">[3]!да</definedName>
    <definedName name="да">[0]!да</definedName>
    <definedName name="дд" localSheetId="0">'Раскрытие  собрано'!дд</definedName>
    <definedName name="дд">[8]!дд</definedName>
    <definedName name="Декабрь_ув" localSheetId="0">'[11]Перечень корректировок'!#REF!</definedName>
    <definedName name="Декабрь_ув">'[11]Перечень корректировок'!#REF!</definedName>
    <definedName name="Декабрь_ум" localSheetId="0">'[11]Перечень корректировок'!#REF!</definedName>
    <definedName name="Декабрь_ум">'[11]Перечень корректировок'!#REF!</definedName>
    <definedName name="ДРУГОЕ">[23]Справочники!$A$26:$A$28</definedName>
    <definedName name="дщ" localSheetId="0">'Раскрытие  собрано'!дщ</definedName>
    <definedName name="дщ">[8]!дщ</definedName>
    <definedName name="дщл" localSheetId="0">'Раскрытие  собрано'!дщл</definedName>
    <definedName name="дщл">[8]!дщл</definedName>
    <definedName name="екргерр" localSheetId="0">'Раскрытие  собрано'!екргерр</definedName>
    <definedName name="екргерр">[8]!екргерр</definedName>
    <definedName name="енлепнл" localSheetId="0">[3]!енлепнл</definedName>
    <definedName name="енлепнл">[0]!енлепнл</definedName>
    <definedName name="енлнл" localSheetId="0">[3]!енлнл</definedName>
    <definedName name="енлнл">[0]!енлнл</definedName>
    <definedName name="еннгл" localSheetId="0">[3]!еннгл</definedName>
    <definedName name="еннгл">[0]!еннгл</definedName>
    <definedName name="енолел" localSheetId="0">[3]!енолел</definedName>
    <definedName name="енолел">[0]!енолел</definedName>
    <definedName name="енонгл" localSheetId="0">[3]!енонгл</definedName>
    <definedName name="енонгл">[0]!енонгл</definedName>
    <definedName name="еншлеш" localSheetId="0">[3]!еншлеш</definedName>
    <definedName name="еншлеш">[0]!еншлеш</definedName>
    <definedName name="еншонг" localSheetId="0">[3]!еншонг</definedName>
    <definedName name="еншонг">[0]!еншонг</definedName>
    <definedName name="еншоне" localSheetId="0">[3]!еншоне</definedName>
    <definedName name="еншоне">[0]!еншоне</definedName>
    <definedName name="еп" localSheetId="0">[3]!еп</definedName>
    <definedName name="еп">[0]!еп</definedName>
    <definedName name="епке" localSheetId="0">'Раскрытие  собрано'!епке</definedName>
    <definedName name="епке">[8]!епке</definedName>
    <definedName name="з4" localSheetId="0">#REF!</definedName>
    <definedName name="з4">#REF!</definedName>
    <definedName name="ЗП1">[24]Лист13!$A$2</definedName>
    <definedName name="ЗП2">[24]Лист13!$B$2</definedName>
    <definedName name="ЗП3">[24]Лист13!$C$2</definedName>
    <definedName name="ЗП4">[24]Лист13!$D$2</definedName>
    <definedName name="зщ" localSheetId="0">'Раскрытие  собрано'!зщ</definedName>
    <definedName name="зщ">[8]!зщ</definedName>
    <definedName name="и" localSheetId="0">[3]!и</definedName>
    <definedName name="и">[0]!и</definedName>
    <definedName name="ИНДЕКСАЦИЯ" localSheetId="0">[3]!ИНДЕКСАЦИЯ</definedName>
    <definedName name="ИНДЕКСАЦИЯ">[0]!ИНДЕКСАЦИЯ</definedName>
    <definedName name="индцкавг98" localSheetId="0" hidden="1">{#N/A,#N/A,TRUE,"Лист1";#N/A,#N/A,TRUE,"Лист2";#N/A,#N/A,TRUE,"Лист3"}</definedName>
    <definedName name="индцкавг98" hidden="1">{#N/A,#N/A,TRUE,"Лист1";#N/A,#N/A,TRUE,"Лист2";#N/A,#N/A,TRUE,"Лист3"}</definedName>
    <definedName name="Итог" localSheetId="0">'[11]Перечень корректировок'!#REF!</definedName>
    <definedName name="Итог">'[11]Перечень корректировок'!#REF!</definedName>
    <definedName name="итрорпим" localSheetId="0">'Раскрытие  собрано'!итрорпим</definedName>
    <definedName name="итрорпим">[8]!итрорпим</definedName>
    <definedName name="Июль_ув" localSheetId="0">'[11]Перечень корректировок'!#REF!</definedName>
    <definedName name="Июль_ув">'[11]Перечень корректировок'!#REF!</definedName>
    <definedName name="Июль_ум" localSheetId="0">'[11]Перечень корректировок'!#REF!</definedName>
    <definedName name="Июль_ум">'[11]Перечень корректировок'!#REF!</definedName>
    <definedName name="Июнь_ув" localSheetId="0">'[11]Перечень корректировок'!#REF!</definedName>
    <definedName name="Июнь_ув">'[11]Перечень корректировок'!#REF!</definedName>
    <definedName name="Июнь_ум" localSheetId="0">'[11]Перечень корректировок'!#REF!</definedName>
    <definedName name="Июнь_ум">'[11]Перечень корректировок'!#REF!</definedName>
    <definedName name="й" localSheetId="0">[3]!й</definedName>
    <definedName name="й">[0]!й</definedName>
    <definedName name="йй" localSheetId="0">[3]!йй</definedName>
    <definedName name="йй">[0]!йй</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[3]!ке</definedName>
    <definedName name="ке">[0]!ке</definedName>
    <definedName name="кеено" localSheetId="0">[3]!кеено</definedName>
    <definedName name="кеено">[0]!кеено</definedName>
    <definedName name="кеное" localSheetId="0">[3]!кеное</definedName>
    <definedName name="кеное">[0]!кеное</definedName>
    <definedName name="кеоено" localSheetId="0">[3]!кеоено</definedName>
    <definedName name="кеоено">[0]!кеоено</definedName>
    <definedName name="кеоеуно" localSheetId="0">[3]!кеоеуно</definedName>
    <definedName name="кеоеуно">[0]!кеоеуно</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[3]!кероено</definedName>
    <definedName name="кероено">[0]!кероено</definedName>
    <definedName name="кнег" localSheetId="0">[3]!кнег</definedName>
    <definedName name="кнег">[0]!кнег</definedName>
    <definedName name="КодыБаланса5Ref">[22]Enums!$X$1</definedName>
    <definedName name="л" localSheetId="0">[3]!л</definedName>
    <definedName name="л">[0]!л</definedName>
    <definedName name="лдршд" localSheetId="0">[3]!лдршд</definedName>
    <definedName name="лдршд">[0]!лдршд</definedName>
    <definedName name="лист" localSheetId="0">[3]!лист</definedName>
    <definedName name="лист">[0]!лист</definedName>
    <definedName name="лл" localSheetId="0">'Раскрытие  собрано'!лл</definedName>
    <definedName name="лл">[8]!лл</definedName>
    <definedName name="лллл">'[11]Перечень корректировок'!#REF!</definedName>
    <definedName name="лш" localSheetId="0">'Раскрытие  собрано'!лш</definedName>
    <definedName name="лш">[8]!лш</definedName>
    <definedName name="лщд" localSheetId="0">'Раскрытие  собрано'!лщд</definedName>
    <definedName name="лщд">[8]!лщд</definedName>
    <definedName name="люодж" localSheetId="0">[3]!люодж</definedName>
    <definedName name="люодж">[0]!люодж</definedName>
    <definedName name="Май_ув" localSheetId="0">'[11]Перечень корректировок'!#REF!</definedName>
    <definedName name="Май_ув">'[11]Перечень корректировок'!#REF!</definedName>
    <definedName name="Май_ум" localSheetId="0">'[11]Перечень корректировок'!#REF!</definedName>
    <definedName name="Май_ум">'[11]Перечень корректировок'!#REF!</definedName>
    <definedName name="Март_ув" localSheetId="0">'[11]Перечень корректировок'!#REF!</definedName>
    <definedName name="Март_ув">'[11]Перечень корректировок'!#REF!</definedName>
    <definedName name="Март_ум" localSheetId="0">'[11]Перечень корректировок'!#REF!</definedName>
    <definedName name="Март_ум">'[11]Перечень корректировок'!#REF!</definedName>
    <definedName name="мд" localSheetId="0">#REF!</definedName>
    <definedName name="мд">#REF!</definedName>
    <definedName name="Месяца">[25]Списки!$B$67:$B$78</definedName>
    <definedName name="мроьиролб" localSheetId="0">[3]!мроьиролб</definedName>
    <definedName name="мроьиролб">[0]!мроьиролб</definedName>
    <definedName name="мрьиоб" localSheetId="0">[3]!мрьиоб</definedName>
    <definedName name="мрьиоб">[0]!мрьиоб</definedName>
    <definedName name="мым" localSheetId="0">[3]!мым</definedName>
    <definedName name="мым">[0]!мым</definedName>
    <definedName name="Нав_ПерТЭ">[5]навигация!$A$39</definedName>
    <definedName name="Нав_ПерЭЭ">[5]навигация!$A$13</definedName>
    <definedName name="Нав_ПрТЭ">[5]навигация!$A$21</definedName>
    <definedName name="Нав_ПрЭЭ">[5]навигация!$A$4</definedName>
    <definedName name="Нав_Финансы">[5]навигация!$A$41</definedName>
    <definedName name="Нав_Финансы2" localSheetId="0">[18]навигация!#REF!</definedName>
    <definedName name="Нав_Финансы2">[18]навигация!#REF!</definedName>
    <definedName name="Население">'[19]Производство электроэнергии'!$A$124</definedName>
    <definedName name="ндршд" localSheetId="0">[3]!ндршд</definedName>
    <definedName name="ндршд">[0]!ндршд</definedName>
    <definedName name="нет" localSheetId="0">[3]!нет</definedName>
    <definedName name="нет">[0]!нет</definedName>
    <definedName name="нлпенл" localSheetId="0">[3]!нлпенл</definedName>
    <definedName name="нлпенл">[0]!нлпенл</definedName>
    <definedName name="нм" localSheetId="0">#REF!</definedName>
    <definedName name="нм">#REF!</definedName>
    <definedName name="нол" localSheetId="0">[3]!нол</definedName>
    <definedName name="нол">[0]!нол</definedName>
    <definedName name="Нояб" localSheetId="0">'Раскрытие  собрано'!Нояб</definedName>
    <definedName name="Нояб">[8]!Нояб</definedName>
    <definedName name="Ноябрь" localSheetId="0">'Раскрытие  собрано'!Ноябрь</definedName>
    <definedName name="Ноябрь">[8]!Ноябрь</definedName>
    <definedName name="Ноябрь_ув" localSheetId="0">'[11]Перечень корректировок'!#REF!</definedName>
    <definedName name="Ноябрь_ув">'[11]Перечень корректировок'!#REF!</definedName>
    <definedName name="Ноябрь_ум" localSheetId="0">'[11]Перечень корректировок'!#REF!</definedName>
    <definedName name="Ноябрь_ум">'[11]Перечень корректировок'!#REF!</definedName>
    <definedName name="нрлргш" localSheetId="0">[3]!нрлргш</definedName>
    <definedName name="нрлргш">[0]!нрлргш</definedName>
    <definedName name="НСРФ">[26]Регионы!$A$2:$A$88</definedName>
    <definedName name="нщшрдл" localSheetId="0">'Раскрытие  собрано'!нщшрдл</definedName>
    <definedName name="нщшрдл">[8]!нщшрдл</definedName>
    <definedName name="о" localSheetId="0">[3]!о</definedName>
    <definedName name="о">[0]!о</definedName>
    <definedName name="оилрмосо" localSheetId="0">[3]!оилрмосо</definedName>
    <definedName name="оилрмосо">[0]!оилрмосо</definedName>
    <definedName name="Октябрь_ув" localSheetId="0">'[11]Перечень корректировок'!#REF!</definedName>
    <definedName name="Октябрь_ув">'[11]Перечень корректировок'!#REF!</definedName>
    <definedName name="Октябрь_ум" localSheetId="0">'[11]Перечень корректировок'!#REF!</definedName>
    <definedName name="Октябрь_ум">'[11]Перечень корректировок'!#REF!</definedName>
    <definedName name="ол" localSheetId="0">[3]!ол</definedName>
    <definedName name="ол">[0]!ол</definedName>
    <definedName name="олб" localSheetId="0">[3]!олб</definedName>
    <definedName name="олб">[0]!олб</definedName>
    <definedName name="олдолж" localSheetId="0">[3]!олдолж</definedName>
    <definedName name="олдолж">[0]!олдолж</definedName>
    <definedName name="оллл" localSheetId="0">[3]!оллл</definedName>
    <definedName name="оллл">[0]!оллл</definedName>
    <definedName name="олол" localSheetId="0">[3]!олол</definedName>
    <definedName name="олол">[0]!олол</definedName>
    <definedName name="олрлпо" localSheetId="0">'Раскрытие  собрано'!олрлпо</definedName>
    <definedName name="олрлпо">[8]!олрлпо</definedName>
    <definedName name="оолл" localSheetId="0">[3]!оолл</definedName>
    <definedName name="оолл">[0]!оолл</definedName>
    <definedName name="ооо" localSheetId="0">[3]!ооо</definedName>
    <definedName name="ооо">[0]!ооо</definedName>
    <definedName name="ОптРынок">'[5]Производство электроэнергии'!$A$23</definedName>
    <definedName name="п" localSheetId="0">[3]!п</definedName>
    <definedName name="п">[0]!п</definedName>
    <definedName name="пглдошд" localSheetId="0">[3]!пглдошд</definedName>
    <definedName name="пглдошд">[0]!пглдошд</definedName>
    <definedName name="первый" localSheetId="0">#REF!</definedName>
    <definedName name="первый">#REF!</definedName>
    <definedName name="ПериодРегулирования">[20]Заголовок!$B$14</definedName>
    <definedName name="пз" localSheetId="0">[3]!пз</definedName>
    <definedName name="пз">[0]!пз</definedName>
    <definedName name="план" localSheetId="0">'Раскрытие  собрано'!план</definedName>
    <definedName name="план">[8]!план</definedName>
    <definedName name="плрдж" localSheetId="0">[3]!плрдж</definedName>
    <definedName name="плрдж">[0]!плрдж</definedName>
    <definedName name="пнлпг" localSheetId="0">[3]!пнлпг</definedName>
    <definedName name="пнлпг">[0]!пнлпг</definedName>
    <definedName name="пнлргл" localSheetId="0">[3]!пнлргл</definedName>
    <definedName name="пнлргл">[0]!пнлргл</definedName>
    <definedName name="пнлрглршд" localSheetId="0">[3]!пнлрглршд</definedName>
    <definedName name="пнлрглршд">[0]!пнлрглршд</definedName>
    <definedName name="пнрлпргргл" localSheetId="0">[3]!пнрлпргргл</definedName>
    <definedName name="пнрлпргргл">[0]!пнрлпргргл</definedName>
    <definedName name="пншлнргд" localSheetId="0">[3]!пншлнргд</definedName>
    <definedName name="пншлнргд">[0]!пншлнргд</definedName>
    <definedName name="ПодразделенияRef">[22]Enums!$AC$1:$AC$17</definedName>
    <definedName name="ПоследнийГод">[23]Заголовок!$B$16</definedName>
    <definedName name="ПотериТЭ">[5]Лист!$A$400</definedName>
    <definedName name="ппппрр" localSheetId="0">[3]!ппппрр</definedName>
    <definedName name="ппппрр">[0]!ппппрр</definedName>
    <definedName name="пр" localSheetId="0">'Раскрытие  собрано'!пр</definedName>
    <definedName name="пр">[8]!пр</definedName>
    <definedName name="прглршд" localSheetId="0">[3]!прглршд</definedName>
    <definedName name="прглршд">[0]!прглршд</definedName>
    <definedName name="прглршлд" localSheetId="0">[3]!прглршлд</definedName>
    <definedName name="прглршлд">[0]!прглршлд</definedName>
    <definedName name="пргрошдж" localSheetId="0">[3]!пргрошдж</definedName>
    <definedName name="пргрошдж">[0]!пргрошдж</definedName>
    <definedName name="прибыль3" localSheetId="0" hidden="1">{#N/A,#N/A,TRUE,"Лист1";#N/A,#N/A,TRUE,"Лист2";#N/A,#N/A,TRUE,"Лист3"}</definedName>
    <definedName name="прибыль3" hidden="1">{#N/A,#N/A,TRUE,"Лист1";#N/A,#N/A,TRUE,"Лист2";#N/A,#N/A,TRUE,"Лист3"}</definedName>
    <definedName name="прием" localSheetId="0">[3]!прием</definedName>
    <definedName name="прием">[0]!прием</definedName>
    <definedName name="прлншлд" localSheetId="0">[3]!прлншлд</definedName>
    <definedName name="прлншлд">[0]!прлншлд</definedName>
    <definedName name="прлрглрол" localSheetId="0">[3]!прлрглрол</definedName>
    <definedName name="прлрглрол">[0]!прлрглрол</definedName>
    <definedName name="пром." localSheetId="0">'Раскрытие  собрано'!пром.</definedName>
    <definedName name="пром.">[8]!пром.</definedName>
    <definedName name="проч" localSheetId="0">'Раскрытие  собрано'!проч</definedName>
    <definedName name="проч">[8]!проч</definedName>
    <definedName name="проч.расх" localSheetId="0">'Раскрытие  собрано'!проч.расх</definedName>
    <definedName name="проч.расх">[8]!проч.расх</definedName>
    <definedName name="Прочие_электроэнергии">'[19]Производство электроэнергии'!$A$132</definedName>
    <definedName name="прр">#REF!</definedName>
    <definedName name="пс" localSheetId="0">#REF!</definedName>
    <definedName name="пс">#REF!</definedName>
    <definedName name="ПЭ">[23]Справочники!$A$10:$A$12</definedName>
    <definedName name="р" localSheetId="0">[3]!р</definedName>
    <definedName name="р">[0]!р</definedName>
    <definedName name="ра" localSheetId="0">[3]!ра</definedName>
    <definedName name="ра">[0]!ра</definedName>
    <definedName name="расх" localSheetId="0">'Раскрытие  собрано'!расх</definedName>
    <definedName name="расх">[8]!расх</definedName>
    <definedName name="расчет" localSheetId="0">[3]!расчет</definedName>
    <definedName name="расчет">[0]!расчет</definedName>
    <definedName name="РГК">[23]Справочники!$A$4:$A$4</definedName>
    <definedName name="рглдошж" localSheetId="0">[3]!рглдошж</definedName>
    <definedName name="рглдошж">[0]!рглдошж</definedName>
    <definedName name="рглнгщд" localSheetId="0">[3]!рглнгщд</definedName>
    <definedName name="рглнгщд">[0]!рглнгщд</definedName>
    <definedName name="РГРЭС" localSheetId="0">'Раскрытие  собрано'!РГРЭС</definedName>
    <definedName name="РГРЭС">[8]!РГРЭС</definedName>
    <definedName name="Рез_ГенДир" localSheetId="0">'[11]Перечень корректировок'!#REF!</definedName>
    <definedName name="Рез_ГенДир">'[11]Перечень корректировок'!#REF!</definedName>
    <definedName name="Рез_КЗ" localSheetId="0">'[11]Перечень корректировок'!#REF!</definedName>
    <definedName name="Рез_КЗ">'[11]Перечень корректировок'!#REF!</definedName>
    <definedName name="рем" localSheetId="0">'Раскрытие  собрано'!рем</definedName>
    <definedName name="рем">[8]!рем</definedName>
    <definedName name="рис1" localSheetId="0" hidden="1">{#N/A,#N/A,TRUE,"Лист1";#N/A,#N/A,TRUE,"Лист2";#N/A,#N/A,TRUE,"Лист3"}</definedName>
    <definedName name="рис1" hidden="1">{#N/A,#N/A,TRUE,"Лист1";#N/A,#N/A,TRUE,"Лист2";#N/A,#N/A,TRUE,"Лист3"}</definedName>
    <definedName name="ркуекено" localSheetId="0">[3]!ркуекено</definedName>
    <definedName name="ркуекено">[0]!ркуекено</definedName>
    <definedName name="рл" localSheetId="0">[3]!рл</definedName>
    <definedName name="рл">[0]!рл</definedName>
    <definedName name="рол" localSheetId="0">[3]!рол</definedName>
    <definedName name="рол">[0]!рол</definedName>
    <definedName name="ропопопмо" localSheetId="0">'Раскрытие  собрано'!ропопопмо</definedName>
    <definedName name="ропопопмо">[8]!ропопопмо</definedName>
    <definedName name="ророщ" localSheetId="0">[3]!ророщ</definedName>
    <definedName name="ророщ">[0]!ророщ</definedName>
    <definedName name="рпол" localSheetId="0">[3]!рпол</definedName>
    <definedName name="рпол">[0]!рпол</definedName>
    <definedName name="рр" localSheetId="0">[3]!рр</definedName>
    <definedName name="рр">[0]!рр</definedName>
    <definedName name="ррр" localSheetId="0">[3]!ррр</definedName>
    <definedName name="ррр">[0]!ррр</definedName>
    <definedName name="с" localSheetId="0">[3]!с</definedName>
    <definedName name="с">[0]!с</definedName>
    <definedName name="с1" localSheetId="0">[3]!с1</definedName>
    <definedName name="с1">[0]!с1</definedName>
    <definedName name="СальдоПереток">'[5]Производство электроэнергии'!$A$38</definedName>
    <definedName name="сель" localSheetId="0">'Раскрытие  собрано'!сель</definedName>
    <definedName name="сель">[8]!сель</definedName>
    <definedName name="сельск.хоз" localSheetId="0">'Раскрытие  собрано'!сельск.хоз</definedName>
    <definedName name="сельск.хоз">[8]!сельск.хоз</definedName>
    <definedName name="Сентябрь_ув" localSheetId="0">'[11]Перечень корректировок'!#REF!</definedName>
    <definedName name="Сентябрь_ув">'[11]Перечень корректировок'!#REF!</definedName>
    <definedName name="Сентябрь_ум" localSheetId="0">'[11]Перечень корректировок'!#REF!</definedName>
    <definedName name="Сентябрь_ум">'[11]Перечень корректировок'!#REF!</definedName>
    <definedName name="сс" localSheetId="0">[3]!сс</definedName>
    <definedName name="сс">[0]!сс</definedName>
    <definedName name="сссс" localSheetId="0">[3]!сссс</definedName>
    <definedName name="сссс">[0]!сссс</definedName>
    <definedName name="ссссс" localSheetId="0">'Раскрытие  собрано'!ссссс</definedName>
    <definedName name="ссссс">[8]!ссссс</definedName>
    <definedName name="ссф" localSheetId="0">[3]!ссф</definedName>
    <definedName name="ссф">[0]!ссф</definedName>
    <definedName name="ссы" localSheetId="0">[3]!ссы</definedName>
    <definedName name="ссы">[0]!ссы</definedName>
    <definedName name="Стр_Кот">[5]структура!$A$38</definedName>
    <definedName name="Стр_ПерТЭ">[5]структура!$A$48</definedName>
    <definedName name="Стр_ПерЭЭ">[5]структура!$A$16</definedName>
    <definedName name="Стр_ПрТЭ">[5]структура!$A$26</definedName>
    <definedName name="Стр_ПрЭЭ">[5]структура!$A$5</definedName>
    <definedName name="Стр_ТЭС">[5]структура!$A$32</definedName>
    <definedName name="Стр_Финансы">[5]структура!$A$84</definedName>
    <definedName name="Стр_Финансы2">[5]структура!$A$49</definedName>
    <definedName name="т" localSheetId="0">[3]!т</definedName>
    <definedName name="т">[0]!т</definedName>
    <definedName name="т11всего_1">[5]Т11!$B$38</definedName>
    <definedName name="т11всего_2">[5]Т11!$B$69</definedName>
    <definedName name="т12п1_1">[18]Т12!$A$10</definedName>
    <definedName name="т12п1_2">[18]Т12!$A$22</definedName>
    <definedName name="т12п2_1">[18]Т12!$A$15</definedName>
    <definedName name="т12п2_2">[18]Т12!$A$27</definedName>
    <definedName name="т19.1п16">[5]Т19.1!$B$39</definedName>
    <definedName name="т1п15">[5]Т1!$B$36</definedName>
    <definedName name="т2п11">[5]Т2!$B$42</definedName>
    <definedName name="т2п12">[5]Т2!$B$47</definedName>
    <definedName name="т2п13">[5]Т2!$B$48</definedName>
    <definedName name="т3итого">[5]Т3!$B$31</definedName>
    <definedName name="т3п3" localSheetId="0">[18]Т3!#REF!</definedName>
    <definedName name="т3п3">[18]Т3!#REF!</definedName>
    <definedName name="т6п5_1">[5]Т6!$B$12</definedName>
    <definedName name="т6п5_2">[5]Т6!$B$18</definedName>
    <definedName name="Т7_тепло" localSheetId="0">'Раскрытие  собрано'!Т7_тепло</definedName>
    <definedName name="Т7_тепло">[8]!Т7_тепло</definedName>
    <definedName name="т7п4_1">[5]Т7!$B$20</definedName>
    <definedName name="т7п4_2">[5]Т7!$B$37</definedName>
    <definedName name="т7п5_1">[5]Т7!$B$22</definedName>
    <definedName name="т7п5_2">[5]Т7!$B$39</definedName>
    <definedName name="т7п6_1">[5]Т7!$B$25</definedName>
    <definedName name="т7п6_2">[5]Т7!$B$42</definedName>
    <definedName name="т8п1">[5]Т8!$B$8</definedName>
    <definedName name="тобтлю" localSheetId="0">[3]!тобтлю</definedName>
    <definedName name="тобтлю">[0]!тобтлю</definedName>
    <definedName name="тов" localSheetId="0">'Раскрытие  собрано'!тов</definedName>
    <definedName name="тов">[8]!тов</definedName>
    <definedName name="тоо" localSheetId="0">[3]!тоо</definedName>
    <definedName name="тоо">[0]!тоо</definedName>
    <definedName name="тоюбтлб" localSheetId="0">[3]!тоюбтлб</definedName>
    <definedName name="тоюбтлб">[0]!тоюбтлб</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собрано'!три</definedName>
    <definedName name="три">[8]!три</definedName>
    <definedName name="ттт" localSheetId="0">[3]!ттт</definedName>
    <definedName name="ттт">[0]!ттт</definedName>
    <definedName name="ттттт" localSheetId="0">[3]!ттттт</definedName>
    <definedName name="ттттт">[0]!ттттт</definedName>
    <definedName name="у" localSheetId="0">[3]!у</definedName>
    <definedName name="у">[0]!у</definedName>
    <definedName name="УГОЛЬ">[23]Справочники!$A$19:$A$21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[3]!ук</definedName>
    <definedName name="ук">[0]!ук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[3]!укун</definedName>
    <definedName name="укун">[0]!укун</definedName>
    <definedName name="усчукапир" localSheetId="0">'Раскрытие  собрано'!усчукапир</definedName>
    <definedName name="усчукапир">[8]!усчукапир</definedName>
    <definedName name="уу" localSheetId="0">[3]!уу</definedName>
    <definedName name="уу">[0]!уу</definedName>
    <definedName name="ууу" localSheetId="0">[3]!ууу</definedName>
    <definedName name="ууу">[0]!ууу</definedName>
    <definedName name="уууу" localSheetId="0">[3]!уууу</definedName>
    <definedName name="уууу">[0]!уууу</definedName>
    <definedName name="ууууу" localSheetId="0">[3]!ууууу</definedName>
    <definedName name="ууууу">[0]!ууууу</definedName>
    <definedName name="УФ" localSheetId="0">'Раскрытие  собрано'!УФ</definedName>
    <definedName name="УФ">[8]!УФ</definedName>
    <definedName name="Февраль_ув" localSheetId="0">'[11]Перечень корректировок'!#REF!</definedName>
    <definedName name="Февраль_ув">'[11]Перечень корректировок'!#REF!</definedName>
    <definedName name="Февраль_ум" localSheetId="0">'[11]Перечень корректировок'!#REF!</definedName>
    <definedName name="Февраль_ум">'[11]Перечень корректировок'!#REF!</definedName>
    <definedName name="фф" localSheetId="0">'Раскрытие  собрано'!фф</definedName>
    <definedName name="фф">[8]!фф</definedName>
    <definedName name="фыв" localSheetId="0">[3]!фыв</definedName>
    <definedName name="фыв">[0]!фыв</definedName>
    <definedName name="фывфывфыв" localSheetId="0">[3]!фывфывфыв</definedName>
    <definedName name="фывфывфыв">[0]!фывфывфыв</definedName>
    <definedName name="х" localSheetId="0">'Раскрытие  собрано'!х</definedName>
    <definedName name="х">[8]!х</definedName>
    <definedName name="ц" localSheetId="0">[3]!ц</definedName>
    <definedName name="ц">[0]!ц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[3]!цу</definedName>
    <definedName name="цу">[0]!цу</definedName>
    <definedName name="цуа" localSheetId="0">'Раскрытие  собрано'!цуа</definedName>
    <definedName name="цуа">[8]!цуа</definedName>
    <definedName name="четвертый" localSheetId="0">#REF!</definedName>
    <definedName name="четвертый">#REF!</definedName>
    <definedName name="Ш_СК">[5]Ш_Передача_ЭЭ!$A$79</definedName>
    <definedName name="шщэшх" localSheetId="0">[3]!шщэшх</definedName>
    <definedName name="шщэшх">[0]!шщэшх</definedName>
    <definedName name="щ" localSheetId="0">[3]!щ</definedName>
    <definedName name="щ">[0]!щ</definedName>
    <definedName name="ы" localSheetId="0">[3]!ы</definedName>
    <definedName name="ы">[0]!ы</definedName>
    <definedName name="ыв" localSheetId="0">[3]!ыв</definedName>
    <definedName name="ыв">[0]!ыв</definedName>
    <definedName name="ывы" localSheetId="0">'Раскрытие  собрано'!ывы</definedName>
    <definedName name="ывы">[8]!ывы</definedName>
    <definedName name="ыуаы" localSheetId="0" hidden="1">{#N/A,#N/A,TRUE,"Лист1";#N/A,#N/A,TRUE,"Лист2";#N/A,#N/A,TRUE,"Лист3"}</definedName>
    <definedName name="ыуаы" hidden="1">{#N/A,#N/A,TRUE,"Лист1";#N/A,#N/A,TRUE,"Лист2";#N/A,#N/A,TRUE,"Лист3"}</definedName>
    <definedName name="ыы" localSheetId="0">[3]!ыы</definedName>
    <definedName name="ыы">[0]!ыы</definedName>
    <definedName name="ыыыы" localSheetId="0">[3]!ыыыы</definedName>
    <definedName name="ыыыы">[0]!ыыыы</definedName>
    <definedName name="ЬЬ">'[27]ИТОГИ  по Н,Р,Э,Q'!$A$2:$IV$4</definedName>
    <definedName name="ЬЬЬ" localSheetId="0">#REF!</definedName>
    <definedName name="ЬЬЬ">#REF!</definedName>
    <definedName name="ььььь" localSheetId="0">[3]!ььььь</definedName>
    <definedName name="ььььь">[0]!ььььь</definedName>
    <definedName name="Январь_ув" localSheetId="0">'[11]Перечень корректировок'!#REF!</definedName>
    <definedName name="Январь_ув">'[11]Перечень корректировок'!#REF!</definedName>
    <definedName name="Январь_ум" localSheetId="0">'[11]Перечень корректировок'!#REF!</definedName>
    <definedName name="Январь_ум">'[11]Перечень корректировок'!#REF!</definedName>
    <definedName name="яя" localSheetId="0">'Раскрытие  собрано'!яя</definedName>
    <definedName name="яя">[8]!яя</definedName>
  </definedNames>
  <calcPr calcId="162913" iterate="1" iterateDelta="1.0000000000000001E-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7" i="1" l="1"/>
  <c r="H147" i="1"/>
  <c r="G147" i="1"/>
  <c r="F147" i="1"/>
  <c r="E147" i="1"/>
  <c r="D147" i="1"/>
  <c r="I146" i="1"/>
  <c r="H146" i="1"/>
  <c r="G146" i="1"/>
  <c r="F146" i="1"/>
  <c r="E146" i="1"/>
  <c r="D146" i="1"/>
  <c r="I145" i="1"/>
  <c r="H145" i="1"/>
  <c r="G145" i="1"/>
  <c r="F145" i="1"/>
  <c r="E145" i="1"/>
  <c r="D145" i="1"/>
  <c r="I143" i="1"/>
  <c r="H143" i="1"/>
  <c r="G143" i="1"/>
  <c r="F143" i="1"/>
  <c r="E143" i="1"/>
  <c r="D143" i="1"/>
  <c r="I142" i="1"/>
  <c r="H142" i="1"/>
  <c r="G142" i="1"/>
  <c r="F142" i="1"/>
  <c r="E142" i="1"/>
  <c r="D142" i="1"/>
  <c r="H122" i="1"/>
  <c r="H121" i="1"/>
  <c r="H120" i="1"/>
  <c r="H115" i="1"/>
  <c r="U114" i="1"/>
  <c r="T114" i="1"/>
  <c r="S114" i="1"/>
  <c r="R114" i="1"/>
  <c r="H113" i="1"/>
  <c r="H112" i="1"/>
  <c r="H111" i="1"/>
  <c r="H109" i="1"/>
  <c r="D109" i="1"/>
  <c r="H108" i="1"/>
  <c r="D108" i="1"/>
  <c r="D106" i="1" s="1"/>
  <c r="D114" i="1" s="1"/>
  <c r="H106" i="1"/>
  <c r="H114" i="1" s="1"/>
  <c r="P102" i="1"/>
  <c r="O102" i="1"/>
  <c r="H100" i="1"/>
  <c r="H97" i="1" s="1"/>
  <c r="D100" i="1"/>
  <c r="P99" i="1"/>
  <c r="O99" i="1"/>
  <c r="N99" i="1"/>
  <c r="M99" i="1"/>
  <c r="H99" i="1"/>
  <c r="D99" i="1"/>
  <c r="D97" i="1" s="1"/>
  <c r="T98" i="1"/>
  <c r="S98" i="1"/>
  <c r="R98" i="1"/>
  <c r="Q98" i="1"/>
  <c r="Q97" i="1"/>
  <c r="Q96" i="1"/>
  <c r="H96" i="1"/>
  <c r="F96" i="1"/>
  <c r="D96" i="1"/>
  <c r="Q95" i="1"/>
  <c r="H95" i="1"/>
  <c r="F95" i="1"/>
  <c r="D95" i="1"/>
  <c r="Q94" i="1"/>
  <c r="H94" i="1"/>
  <c r="F94" i="1"/>
  <c r="D94" i="1"/>
  <c r="Q93" i="1"/>
  <c r="H93" i="1"/>
  <c r="H91" i="1" s="1"/>
  <c r="F93" i="1"/>
  <c r="D93" i="1"/>
  <c r="Q92" i="1"/>
  <c r="H92" i="1"/>
  <c r="F92" i="1"/>
  <c r="D92" i="1"/>
  <c r="Q91" i="1"/>
  <c r="Q99" i="1" s="1"/>
  <c r="F91" i="1"/>
  <c r="D91" i="1"/>
  <c r="H90" i="1"/>
  <c r="H88" i="1" s="1"/>
  <c r="H84" i="1" s="1"/>
  <c r="F90" i="1"/>
  <c r="F88" i="1" s="1"/>
  <c r="F84" i="1" s="1"/>
  <c r="D90" i="1"/>
  <c r="H89" i="1"/>
  <c r="F89" i="1"/>
  <c r="D89" i="1"/>
  <c r="P88" i="1"/>
  <c r="O88" i="1"/>
  <c r="N88" i="1"/>
  <c r="N102" i="1" s="1"/>
  <c r="M88" i="1"/>
  <c r="M102" i="1" s="1"/>
  <c r="D88" i="1"/>
  <c r="Q87" i="1"/>
  <c r="H87" i="1"/>
  <c r="F87" i="1"/>
  <c r="D87" i="1"/>
  <c r="Q86" i="1"/>
  <c r="H86" i="1"/>
  <c r="F86" i="1"/>
  <c r="D86" i="1"/>
  <c r="Q85" i="1"/>
  <c r="H85" i="1"/>
  <c r="F85" i="1"/>
  <c r="D85" i="1"/>
  <c r="D84" i="1" s="1"/>
  <c r="Q84" i="1"/>
  <c r="Q83" i="1"/>
  <c r="Q88" i="1" s="1"/>
  <c r="H40" i="1"/>
  <c r="F40" i="1"/>
  <c r="D40" i="1"/>
  <c r="H39" i="1"/>
  <c r="F39" i="1"/>
  <c r="D39" i="1"/>
  <c r="D115" i="1" s="1"/>
  <c r="H38" i="1"/>
  <c r="H34" i="1" s="1"/>
  <c r="F38" i="1"/>
  <c r="F34" i="1"/>
  <c r="F32" i="1" s="1"/>
  <c r="C15" i="1"/>
  <c r="D4" i="1"/>
  <c r="Q102" i="1" l="1"/>
  <c r="H32" i="1"/>
  <c r="D38" i="1"/>
  <c r="D34" i="1" s="1"/>
  <c r="D32" i="1" s="1"/>
</calcChain>
</file>

<file path=xl/sharedStrings.xml><?xml version="1.0" encoding="utf-8"?>
<sst xmlns="http://schemas.openxmlformats.org/spreadsheetml/2006/main" count="432" uniqueCount="207">
  <si>
    <t>П Р Е Д Л О Ж Е Н И Е</t>
  </si>
  <si>
    <t xml:space="preserve">      о размере цен (тарифов), долгосрочных параметров регулирования</t>
  </si>
  <si>
    <t xml:space="preserve">на </t>
  </si>
  <si>
    <t>год</t>
  </si>
  <si>
    <t>Акционерное общество "Читаэнергосбыт" (АО "Читаэнергосбыт) (ТП "Энергосбыт Бурятии")</t>
  </si>
  <si>
    <t>Раздел 1. Информация об организации</t>
  </si>
  <si>
    <t>Полное наименование</t>
  </si>
  <si>
    <t>Акционерное общество "Читаэнергосбыт"</t>
  </si>
  <si>
    <t>Сокращенное наименование</t>
  </si>
  <si>
    <t>АО "Читаэнергосбыт</t>
  </si>
  <si>
    <t>Место нахождения</t>
  </si>
  <si>
    <t>г. Чита, ул. Бабушкина, 38</t>
  </si>
  <si>
    <t>Фактический адрес</t>
  </si>
  <si>
    <t>ИНН</t>
  </si>
  <si>
    <t>КПП</t>
  </si>
  <si>
    <t>Ф.И.О. руководителя</t>
  </si>
  <si>
    <t>Голиков Алексей Витальевич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</si>
  <si>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</si>
  <si>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</si>
  <si>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</si>
  <si>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</si>
  <si>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</si>
  <si>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</si>
  <si>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</si>
  <si>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</si>
  <si>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</si>
  <si>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</si>
  <si>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 2022 год</t>
  </si>
  <si>
    <t>Установлено РСТ РБ на 2023 год</t>
  </si>
  <si>
    <t>Предложения на расчетный период регулирования 2024 год</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</si>
  <si>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</si>
  <si>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</si>
  <si>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</si>
  <si>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</si>
  <si>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</si>
  <si>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</si>
  <si>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</si>
  <si>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</si>
  <si>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</si>
  <si>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</si>
  <si>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</si>
  <si>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 xml:space="preserve">сверх социальной нормы </t>
  </si>
  <si>
    <t xml:space="preserve">первое полугодие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</si>
  <si>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</si>
  <si>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</si>
  <si>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</si>
  <si>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</si>
  <si>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сверх социальной нормы</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</si>
  <si>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</si>
  <si>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</si>
  <si>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</si>
  <si>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</si>
  <si>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</si>
  <si>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</si>
  <si>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</si>
  <si>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</si>
  <si>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</si>
  <si>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</si>
  <si>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</si>
  <si>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</si>
  <si>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</si>
  <si>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</si>
  <si>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</si>
  <si>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</si>
  <si>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</si>
  <si>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</si>
  <si>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</si>
  <si>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</si>
  <si>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</si>
  <si>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1 полугодие</t>
  </si>
  <si>
    <t>2 полугодие</t>
  </si>
  <si>
    <t>до 150</t>
  </si>
  <si>
    <t>150-670</t>
  </si>
  <si>
    <t>от 670 до 10МВТ</t>
  </si>
  <si>
    <t>свыше 10</t>
  </si>
  <si>
    <t>ВСЕГО</t>
  </si>
  <si>
    <t>Прочие потребители менее 150 кВт</t>
  </si>
  <si>
    <t>ЭНЕРГОСНАБЖЕНИЕ</t>
  </si>
  <si>
    <t>1 цк</t>
  </si>
  <si>
    <t>Прочие потребители от 150 до 670 кВт</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</si>
  <si>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</si>
  <si>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</si>
  <si>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</si>
  <si>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Прочие потребители от 670 кВт до 10 МВт</t>
  </si>
  <si>
    <t>менее 670 кВт</t>
  </si>
  <si>
    <t xml:space="preserve"> менее 150 кВт</t>
  </si>
  <si>
    <t>150-670 кВт</t>
  </si>
  <si>
    <t>3-5 цк</t>
  </si>
  <si>
    <t>670 кВт-10 МВт</t>
  </si>
  <si>
    <t>5-6</t>
  </si>
  <si>
    <t>от 670 кВт до 10 МВт</t>
  </si>
  <si>
    <t>свыше 10 МВт</t>
  </si>
  <si>
    <t>Всего</t>
  </si>
  <si>
    <t>не менее 10 МВт</t>
  </si>
  <si>
    <t>3-4 цк</t>
  </si>
  <si>
    <t>1.3.</t>
  </si>
  <si>
    <t>сетевым организациям, приобретающим электрическую энергию в целях компенсации потерь электрической энергии в сетях</t>
  </si>
  <si>
    <t>Фактические показатели за год, предшествующий базовому периоду* (за  2016г)</t>
  </si>
  <si>
    <t>Предложения на расчетный период регулирования 2018г.</t>
  </si>
  <si>
    <t>2.</t>
  </si>
  <si>
    <t>Количество обслуживаемых договоров - всего</t>
  </si>
  <si>
    <t>тыс. штук</t>
  </si>
  <si>
    <t>2.1.</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</si>
  <si>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</si>
  <si>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</si>
  <si>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</si>
  <si>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прочие</t>
  </si>
  <si>
    <t>скрыть</t>
  </si>
  <si>
    <t>менее 150 кВт</t>
  </si>
  <si>
    <t>от 150 кВт до 670 кВт</t>
  </si>
  <si>
    <t>2.3.</t>
  </si>
  <si>
    <t>с сетевыми организациями, приобретающими электрическую энергию в целях компенсации потерь электрической энергии в сетях</t>
  </si>
  <si>
    <t>с сетевыми организациями</t>
  </si>
  <si>
    <t>3.</t>
  </si>
  <si>
    <t>Количество точек учета по обслуживаемым договорам - всего</t>
  </si>
  <si>
    <t>Количество точек учета всего</t>
  </si>
  <si>
    <t>3.1.</t>
  </si>
  <si>
    <t>по населению и приравненными к нему категориями потребителей</t>
  </si>
  <si>
    <t>штук</t>
  </si>
  <si>
    <t>по населению</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</si>
  <si>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</si>
  <si>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</si>
  <si>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</si>
  <si>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</si>
  <si>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</si>
  <si>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</si>
  <si>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</si>
  <si>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</si>
  <si>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</si>
  <si>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</si>
  <si>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</si>
  <si>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</si>
  <si>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</si>
  <si>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</si>
  <si>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</si>
  <si>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</si>
  <si>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</si>
  <si>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Отраслевое тарифное соглашение в электроэнергетике дата утверждения 21.12.2018, срок действия 2019-2021г.</t>
  </si>
  <si>
    <t>7.</t>
  </si>
  <si>
    <t>Проценты по обслуживанию заемных средств</t>
  </si>
  <si>
    <t>8.</t>
  </si>
  <si>
    <t>Резерв по сомнительным долгам</t>
  </si>
  <si>
    <t>9.</t>
  </si>
  <si>
    <t xml:space="preserve">Необходимые расходы из прибыли </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</si>
  <si>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</si>
  <si>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</si>
  <si>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</si>
  <si>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</si>
  <si>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</si>
  <si>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</si>
  <si>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</si>
  <si>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Приказ Министерства по развитию транспорта, энергетики и дорожного хозяйства Республики Бурятия № 187 от 14.11.2022</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</si>
  <si>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</si>
  <si>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</si>
  <si>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</si>
  <si>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</si>
  <si>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</si>
  <si>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</si>
  <si>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</si>
  <si>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</si>
  <si>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</si>
  <si>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</si>
  <si>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</si>
  <si>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</si>
  <si>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</si>
  <si>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</si>
  <si>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</si>
  <si>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</si>
  <si>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</si>
  <si>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</si>
  <si>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</si>
  <si>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</si>
  <si>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</si>
  <si>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</si>
  <si>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величина сбытовой надбавки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</si>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</sst>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0"/>
    <numFmt numFmtId="166" formatCode="#,##0.000"/>
    <numFmt numFmtId="167" formatCode="0.000"/>
    <numFmt numFmtId="168" formatCode="0.0%"/>
    <numFmt numFmtId="169" formatCode="0.0000"/>
  </numFmts>
  <fonts count="16"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b/>
      <sz val="11"/>
      <color theme="1"/>
      <name val="Times New Roman"/>
      <family val="1"/>
      <charset val="204"/>
    </font>
    <font>
      <sz val="12"/>
      <name val="Arial Cyr"/>
      <charset val="204"/>
    </font>
    <font>
      <b/>
      <sz val="12"/>
      <name val="Times New Roman"/>
      <family val="1"/>
      <charset val="204"/>
    </font>
    <font>
      <sz val="12"/>
      <name val="Times New Roman"/>
      <family val="1"/>
    </font>
    <font>
      <b/>
      <sz val="10"/>
      <color theme="1"/>
      <name val="Times New Roman"/>
      <family val="1"/>
      <charset val="204"/>
    </font>
    <font>
      <sz val="10"/>
      <name val="Arial Cyr"/>
      <charset val="204"/>
    </font>
    <font>
      <b/>
      <sz val="9"/>
      <color theme="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8"/>
      <name val="Arial"/>
      <family val="2"/>
    </font>
    <font>
      <sz val="10"/>
      <color indexed="21"/>
      <name val="Arial"/>
      <family val="2"/>
      <charset val="204"/>
    </font>
    <font>
      <sz val="9"/>
      <name val="Arial"/>
      <family val="2"/>
      <charset val="204"/>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4" fillId="0" borderId="0"/>
    <xf numFmtId="164" fontId="8" fillId="0" borderId="0" applyFont="0" applyFill="0" applyBorder="0" applyAlignment="0" applyProtection="0"/>
    <xf numFmtId="0" fontId="8" fillId="0" borderId="0"/>
    <xf numFmtId="0" fontId="13" fillId="0" borderId="0"/>
  </cellStyleXfs>
  <cellXfs count="116">
    <xf numFmtId="0" fontId="0" fillId="0" borderId="0" xfId="0"/>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0" xfId="2" applyFont="1" applyFill="1" applyBorder="1" applyAlignment="1" applyProtection="1">
      <alignment horizontal="center"/>
      <protection locked="0"/>
    </xf>
    <xf numFmtId="0" fontId="6" fillId="0" borderId="0" xfId="2" applyFont="1" applyBorder="1" applyAlignment="1" applyProtection="1">
      <alignment horizontal="center"/>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4" fontId="5" fillId="0" borderId="2" xfId="3" applyFont="1" applyBorder="1" applyAlignment="1">
      <alignment horizontal="center" vertical="center" wrapText="1"/>
    </xf>
    <xf numFmtId="0" fontId="7" fillId="0" borderId="1" xfId="0" applyFont="1" applyFill="1" applyBorder="1" applyAlignment="1">
      <alignment vertical="center" wrapText="1"/>
    </xf>
    <xf numFmtId="3"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2"/>
    </xf>
    <xf numFmtId="3" fontId="2" fillId="0" borderId="0" xfId="0" applyNumberFormat="1" applyFont="1" applyFill="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left" vertical="center" wrapText="1" indent="3"/>
    </xf>
    <xf numFmtId="0" fontId="2" fillId="0"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1" xfId="0" applyFont="1" applyBorder="1"/>
    <xf numFmtId="0" fontId="10" fillId="0" borderId="1" xfId="0" applyFont="1" applyBorder="1"/>
    <xf numFmtId="165" fontId="10" fillId="0" borderId="1" xfId="0" applyNumberFormat="1" applyFont="1" applyBorder="1" applyAlignment="1">
      <alignment vertical="center"/>
    </xf>
    <xf numFmtId="0" fontId="2" fillId="0" borderId="9" xfId="0" applyFont="1" applyFill="1" applyBorder="1" applyAlignment="1">
      <alignment horizontal="center" vertical="center" textRotation="90" wrapText="1"/>
    </xf>
    <xf numFmtId="0" fontId="2" fillId="0" borderId="10" xfId="0" applyFont="1" applyFill="1" applyBorder="1" applyAlignment="1">
      <alignment horizontal="center" vertical="center" wrapText="1"/>
    </xf>
    <xf numFmtId="0" fontId="0" fillId="0" borderId="9" xfId="0" applyBorder="1" applyAlignment="1">
      <alignment horizontal="center" vertical="center" textRotation="90" wrapText="1"/>
    </xf>
    <xf numFmtId="0" fontId="11" fillId="0" borderId="11" xfId="0" applyFont="1" applyBorder="1" applyAlignment="1">
      <alignment horizontal="right" vertical="center"/>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13" xfId="0" applyFont="1" applyBorder="1" applyAlignment="1">
      <alignment horizontal="righ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4" fontId="2" fillId="0" borderId="1" xfId="0" applyNumberFormat="1" applyFont="1" applyFill="1" applyBorder="1" applyAlignment="1">
      <alignment horizontal="center"/>
    </xf>
    <xf numFmtId="0" fontId="2" fillId="0" borderId="1" xfId="0" applyFont="1" applyFill="1" applyBorder="1" applyAlignment="1">
      <alignment horizontal="center"/>
    </xf>
    <xf numFmtId="165"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7" fillId="0" borderId="0" xfId="0" applyFont="1" applyFill="1" applyBorder="1" applyAlignment="1">
      <alignment horizontal="center"/>
    </xf>
    <xf numFmtId="0" fontId="0" fillId="0" borderId="21" xfId="0" applyBorder="1" applyAlignment="1">
      <alignment horizontal="center" vertical="center" textRotation="90" wrapText="1"/>
    </xf>
    <xf numFmtId="166" fontId="7" fillId="0" borderId="12" xfId="0" applyNumberFormat="1" applyFont="1" applyFill="1" applyBorder="1" applyAlignment="1">
      <alignment horizontal="center" vertical="center" wrapText="1"/>
    </xf>
    <xf numFmtId="166" fontId="7" fillId="0" borderId="2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7"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167" fontId="2" fillId="0" borderId="12" xfId="0" applyNumberFormat="1" applyFont="1" applyFill="1" applyBorder="1" applyAlignment="1">
      <alignment horizontal="center" vertical="center" wrapText="1"/>
    </xf>
    <xf numFmtId="167" fontId="2" fillId="0" borderId="21" xfId="0" applyNumberFormat="1" applyFont="1" applyFill="1" applyBorder="1" applyAlignment="1">
      <alignment horizontal="center" vertical="center" wrapText="1"/>
    </xf>
    <xf numFmtId="166" fontId="2" fillId="0" borderId="0" xfId="0" applyNumberFormat="1" applyFont="1" applyFill="1" applyBorder="1" applyAlignment="1">
      <alignment vertical="center" wrapText="1"/>
    </xf>
    <xf numFmtId="166" fontId="2" fillId="0" borderId="12" xfId="0" applyNumberFormat="1" applyFont="1" applyFill="1" applyBorder="1" applyAlignment="1">
      <alignment horizontal="center" vertical="center" wrapText="1"/>
    </xf>
    <xf numFmtId="166" fontId="2" fillId="0" borderId="21" xfId="0" applyNumberFormat="1" applyFont="1" applyFill="1" applyBorder="1" applyAlignment="1">
      <alignment horizontal="center" vertical="center" wrapText="1"/>
    </xf>
    <xf numFmtId="167" fontId="2" fillId="0" borderId="0" xfId="0" applyNumberFormat="1" applyFont="1" applyFill="1" applyBorder="1" applyAlignment="1">
      <alignment vertical="center" wrapText="1"/>
    </xf>
    <xf numFmtId="166" fontId="2" fillId="0" borderId="0" xfId="0" applyNumberFormat="1" applyFont="1" applyFill="1" applyAlignment="1">
      <alignment horizontal="center" vertical="center" wrapText="1"/>
    </xf>
    <xf numFmtId="167" fontId="11" fillId="0" borderId="12" xfId="0" applyNumberFormat="1" applyFont="1" applyFill="1" applyBorder="1" applyAlignment="1">
      <alignment horizontal="center" vertical="center" wrapText="1"/>
    </xf>
    <xf numFmtId="167" fontId="11" fillId="0" borderId="21"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indent="2"/>
    </xf>
    <xf numFmtId="3" fontId="7" fillId="0" borderId="12"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0" xfId="0" applyFont="1" applyFill="1" applyAlignment="1">
      <alignment horizontal="center" vertical="center" wrapText="1"/>
    </xf>
    <xf numFmtId="3" fontId="7" fillId="0" borderId="2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4" fontId="12" fillId="0" borderId="1" xfId="4" applyNumberFormat="1" applyFont="1" applyBorder="1" applyAlignment="1">
      <alignment vertical="top"/>
    </xf>
    <xf numFmtId="4" fontId="14" fillId="3" borderId="24" xfId="5" applyNumberFormat="1" applyFont="1" applyFill="1" applyBorder="1" applyAlignment="1">
      <alignment horizontal="right" vertical="top" wrapText="1"/>
    </xf>
    <xf numFmtId="4" fontId="15" fillId="0" borderId="24" xfId="5" applyNumberFormat="1" applyFont="1" applyBorder="1" applyAlignment="1">
      <alignment horizontal="right" vertical="top" wrapText="1"/>
    </xf>
    <xf numFmtId="4" fontId="7" fillId="0" borderId="0" xfId="0" applyNumberFormat="1" applyFont="1" applyFill="1" applyAlignment="1">
      <alignment horizontal="center" vertical="center" wrapText="1"/>
    </xf>
    <xf numFmtId="1" fontId="7" fillId="0" borderId="0" xfId="0" applyNumberFormat="1" applyFont="1" applyFill="1" applyAlignment="1">
      <alignment horizontal="center" vertical="center" wrapText="1"/>
    </xf>
    <xf numFmtId="168" fontId="7" fillId="0" borderId="1" xfId="1"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169" fontId="2" fillId="0" borderId="1" xfId="0" applyNumberFormat="1" applyFont="1" applyFill="1" applyBorder="1" applyAlignment="1">
      <alignment horizontal="center" vertical="center" wrapText="1"/>
    </xf>
    <xf numFmtId="169" fontId="2" fillId="0" borderId="1" xfId="0" applyNumberFormat="1" applyFont="1" applyFill="1" applyBorder="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166" fontId="2"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167"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2"/>
    </xf>
    <xf numFmtId="3" fontId="7" fillId="0" borderId="0" xfId="0" applyNumberFormat="1" applyFont="1" applyFill="1" applyBorder="1" applyAlignment="1">
      <alignment horizontal="center" vertical="center" wrapText="1"/>
    </xf>
  </cellXfs>
  <cellStyles count="6">
    <cellStyle name="Обычный" xfId="0" builtinId="0"/>
    <cellStyle name="Обычный 10 2 7" xfId="4"/>
    <cellStyle name="Обычный_Приложение1" xfId="2"/>
    <cellStyle name="Обычный_Раскрытие  собрано" xfId="5"/>
    <cellStyle name="Процентный" xfId="1" builtinId="5"/>
    <cellStyle name="Финансовый 2 1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95;&#1077;&#1090;%20&#1053;&#1042;&#1042;%20&#1080;%20&#1057;&#1053;/&#1056;&#1072;&#1089;&#1095;&#1077;&#1090;%20&#1057;&#1053;%20&#1085;&#1072;%202024%20&#1075;&#1086;&#1076;%20(&#1085;&#1086;&#1103;&#1073;&#1088;&#11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inkhoev_eb\AppData\Roaming\1C\1cv8\a7e20faa-1c51-4e50-bf34-a9bddac76767\fd106a74-4f1a-4a6c-b0fb-95222c1712d5\App\M\&#1056;&#1072;&#1089;&#1095;&#1077;&#1090;%20&#1057;&#1053;%20&#1085;&#1072;%202024%20&#1075;&#1086;&#1076;\EE.CALC.GP.2023-2(v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ordovan_yui\Desktop\&#1082;%20&#1090;&#1072;&#1088;&#1080;&#1092;&#1091;\FORM3.2015%20&#1041;&#1091;&#1088;&#1103;&#1090;&#1101;&#1085;&#1077;&#1088;&#1075;&#1086;(v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1045;&#1088;&#1084;&#1086;&#1083;&#1077;&#1085;&#1082;&#1086;\&#1056;&#1072;&#1073;&#1086;&#1095;&#1080;&#1081;%20&#1089;&#1090;&#1086;&#1083;\Tarif_demo\Tarif2_dem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veliyeva_ev\Documents\&#1058;&#1041;&#1056;%202017&#1075;\&#1050;&#1085;&#1080;&#1075;&#107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veliyeva_ev\Downloads\&#1071;&#1053;&#1042;&#1040;&#1056;&#1068;%20%20%20&#1041;&#1069;&#1057;&#1073;_&#1053;&#1086;&#1074;&#1072;&#1103;%2046EE.ST(v1.0)2%20&#1103;&#1085;&#1074;&#1072;&#1088;&#1100;%202014%20&#1080;&#1089;&#1087;&#1088;&#1072;&#1074;&#1083;&#1077;&#1085;&#1086;%2026.0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масштаба"/>
      <sheetName val="Эталоны затрат"/>
      <sheetName val="ТП. ИПЦ. ЦБ. НР"/>
      <sheetName val="Объемы 1пг и 2пг"/>
      <sheetName val="Объемы нас. (помес.)"/>
      <sheetName val="Тариф"/>
      <sheetName val="Выручка (ТВi и ТВi-1)"/>
      <sheetName val="Коэфф. Kl,2017 "/>
      <sheetName val="Выручка (ТВi и ТВi-1) ЕИАС "/>
      <sheetName val="Доля"/>
      <sheetName val="НВВ и СН население"/>
      <sheetName val="НВВ и СН прочие"/>
      <sheetName val="расчет РД"/>
      <sheetName val="НВВ и СН сети"/>
      <sheetName val="НВВ"/>
      <sheetName val="Раскрытие  собрано"/>
      <sheetName val="График"/>
      <sheetName val="Лист1"/>
      <sheetName val="Лист1 (2)"/>
      <sheetName val="первая"/>
      <sheetName val="вторая"/>
      <sheetName val="третья"/>
      <sheetName val="четвертая"/>
      <sheetName val="пятая"/>
      <sheetName val="шестая"/>
      <sheetName val="седьмая"/>
      <sheetName val="восьмая"/>
      <sheetName val="девятая"/>
      <sheetName val="десятая"/>
    </sheetNames>
    <sheetDataSet>
      <sheetData sheetId="0">
        <row r="4">
          <cell r="B4">
            <v>2024</v>
          </cell>
        </row>
        <row r="14">
          <cell r="D14">
            <v>32462</v>
          </cell>
        </row>
        <row r="15">
          <cell r="D15">
            <v>209</v>
          </cell>
        </row>
        <row r="16">
          <cell r="D16">
            <v>79</v>
          </cell>
        </row>
      </sheetData>
      <sheetData sheetId="1"/>
      <sheetData sheetId="2">
        <row r="5">
          <cell r="D5">
            <v>257841</v>
          </cell>
          <cell r="G5">
            <v>256655</v>
          </cell>
        </row>
        <row r="6">
          <cell r="D6">
            <v>157479</v>
          </cell>
          <cell r="G6">
            <v>157083</v>
          </cell>
        </row>
        <row r="7">
          <cell r="D7">
            <v>146</v>
          </cell>
          <cell r="G7">
            <v>141</v>
          </cell>
        </row>
        <row r="8">
          <cell r="D8">
            <v>1246</v>
          </cell>
          <cell r="G8">
            <v>1243</v>
          </cell>
        </row>
      </sheetData>
      <sheetData sheetId="3">
        <row r="7">
          <cell r="C7">
            <v>0</v>
          </cell>
          <cell r="D7">
            <v>0</v>
          </cell>
        </row>
        <row r="8">
          <cell r="C8">
            <v>4390.5525593747543</v>
          </cell>
          <cell r="D8">
            <v>3915.8921824851295</v>
          </cell>
        </row>
        <row r="9">
          <cell r="C9">
            <v>4379.0772864184974</v>
          </cell>
          <cell r="D9">
            <v>4746.9962311907993</v>
          </cell>
        </row>
        <row r="10">
          <cell r="C10">
            <v>140004.07909055732</v>
          </cell>
          <cell r="D10">
            <v>141833.4345447607</v>
          </cell>
        </row>
        <row r="11">
          <cell r="C11">
            <v>159142.72063439453</v>
          </cell>
          <cell r="D11">
            <v>159214.27791260695</v>
          </cell>
        </row>
        <row r="12">
          <cell r="C12">
            <v>0</v>
          </cell>
          <cell r="D12">
            <v>0</v>
          </cell>
        </row>
        <row r="13">
          <cell r="C13">
            <v>17619.307469586904</v>
          </cell>
          <cell r="D13">
            <v>17829.498293859389</v>
          </cell>
        </row>
        <row r="14">
          <cell r="C14">
            <v>10973.175896458808</v>
          </cell>
          <cell r="D14">
            <v>11585.2221472579</v>
          </cell>
        </row>
        <row r="15">
          <cell r="C15">
            <v>142998.26387818743</v>
          </cell>
          <cell r="D15">
            <v>143981.14816400912</v>
          </cell>
        </row>
        <row r="16">
          <cell r="C16">
            <v>22836.544364025554</v>
          </cell>
          <cell r="D16">
            <v>22936.384630294284</v>
          </cell>
        </row>
        <row r="17">
          <cell r="C17">
            <v>1856.7701799809909</v>
          </cell>
          <cell r="D17">
            <v>1661.0776469114749</v>
          </cell>
        </row>
        <row r="18">
          <cell r="C18">
            <v>157568.47503418053</v>
          </cell>
          <cell r="D18">
            <v>179910.4037686098</v>
          </cell>
        </row>
        <row r="19">
          <cell r="C19">
            <v>25359.304255178595</v>
          </cell>
          <cell r="D19">
            <v>32247.27686637513</v>
          </cell>
        </row>
        <row r="20">
          <cell r="C20">
            <v>56710.767546618874</v>
          </cell>
          <cell r="D20">
            <v>61862.017195160115</v>
          </cell>
        </row>
        <row r="21">
          <cell r="C21">
            <v>563.65930287798983</v>
          </cell>
          <cell r="D21">
            <v>840.81074943498243</v>
          </cell>
        </row>
        <row r="22">
          <cell r="C22">
            <v>289223.3326289606</v>
          </cell>
          <cell r="D22">
            <v>294922.71972173848</v>
          </cell>
        </row>
        <row r="23">
          <cell r="C23">
            <v>25778.06150833211</v>
          </cell>
          <cell r="D23">
            <v>17322.100949316911</v>
          </cell>
        </row>
        <row r="24">
          <cell r="C24">
            <v>381.90352662717555</v>
          </cell>
          <cell r="D24">
            <v>271.36934649012522</v>
          </cell>
        </row>
        <row r="25">
          <cell r="C25">
            <v>1682.2048382395544</v>
          </cell>
          <cell r="D25">
            <v>1744.2696494990239</v>
          </cell>
        </row>
        <row r="26">
          <cell r="C26">
            <v>0</v>
          </cell>
          <cell r="D26">
            <v>0</v>
          </cell>
        </row>
        <row r="32">
          <cell r="C32">
            <v>648105.29999999993</v>
          </cell>
          <cell r="D32">
            <v>600894.69999999995</v>
          </cell>
        </row>
        <row r="57">
          <cell r="C57">
            <v>353720.89999999997</v>
          </cell>
          <cell r="D57">
            <v>266921.3</v>
          </cell>
        </row>
        <row r="70">
          <cell r="C70">
            <v>0</v>
          </cell>
          <cell r="D70">
            <v>0</v>
          </cell>
        </row>
        <row r="71">
          <cell r="C71">
            <v>5063.144335951044</v>
          </cell>
          <cell r="D71">
            <v>4234.050397461966</v>
          </cell>
        </row>
        <row r="72">
          <cell r="C72">
            <v>3944.6795028386473</v>
          </cell>
          <cell r="D72">
            <v>3585.3935824949776</v>
          </cell>
        </row>
        <row r="73">
          <cell r="C73">
            <v>135897.54654446457</v>
          </cell>
          <cell r="D73">
            <v>130683.25009908936</v>
          </cell>
        </row>
        <row r="74">
          <cell r="C74">
            <v>150268.46035260765</v>
          </cell>
          <cell r="D74">
            <v>140949.85482159368</v>
          </cell>
        </row>
        <row r="75">
          <cell r="C75">
            <v>0</v>
          </cell>
          <cell r="D75">
            <v>0</v>
          </cell>
        </row>
        <row r="76">
          <cell r="C76">
            <v>13803.279148997653</v>
          </cell>
          <cell r="D76">
            <v>18138.057815569842</v>
          </cell>
        </row>
        <row r="77">
          <cell r="C77">
            <v>8049.0921243117627</v>
          </cell>
          <cell r="D77">
            <v>9455.6151680128787</v>
          </cell>
        </row>
        <row r="78">
          <cell r="C78">
            <v>140504.46502758065</v>
          </cell>
          <cell r="D78">
            <v>141598.99829478734</v>
          </cell>
        </row>
        <row r="79">
          <cell r="C79">
            <v>20917.521729576933</v>
          </cell>
          <cell r="D79">
            <v>21920.910155194782</v>
          </cell>
        </row>
        <row r="80">
          <cell r="C80">
            <v>1693.9163284396711</v>
          </cell>
          <cell r="D80">
            <v>1494.5783017743697</v>
          </cell>
        </row>
        <row r="81">
          <cell r="C81">
            <v>154093.91504736865</v>
          </cell>
          <cell r="D81">
            <v>170428.37243689151</v>
          </cell>
        </row>
        <row r="82">
          <cell r="C82">
            <v>23339.468766694976</v>
          </cell>
          <cell r="D82">
            <v>24363.948507053359</v>
          </cell>
        </row>
        <row r="83">
          <cell r="C83">
            <v>50893.712155324778</v>
          </cell>
          <cell r="D83">
            <v>55076.650187210427</v>
          </cell>
        </row>
        <row r="84">
          <cell r="C84">
            <v>452.74798787547832</v>
          </cell>
          <cell r="D84">
            <v>569.28721202084898</v>
          </cell>
        </row>
        <row r="85">
          <cell r="C85">
            <v>34254.648527503065</v>
          </cell>
          <cell r="D85">
            <v>34704.396428302636</v>
          </cell>
        </row>
        <row r="86">
          <cell r="C86">
            <v>26390.647897577928</v>
          </cell>
          <cell r="D86">
            <v>21305.216811029135</v>
          </cell>
        </row>
        <row r="87">
          <cell r="C87">
            <v>272.65346800400039</v>
          </cell>
          <cell r="D87">
            <v>172.33802137193177</v>
          </cell>
        </row>
        <row r="88">
          <cell r="C88">
            <v>1791.8012749707557</v>
          </cell>
          <cell r="D88">
            <v>1586.1817601410512</v>
          </cell>
        </row>
        <row r="89">
          <cell r="C89">
            <v>0</v>
          </cell>
          <cell r="D89">
            <v>0</v>
          </cell>
        </row>
        <row r="90">
          <cell r="C90">
            <v>597858.80000000005</v>
          </cell>
        </row>
        <row r="93">
          <cell r="D93">
            <v>550635.29999999993</v>
          </cell>
        </row>
        <row r="120">
          <cell r="C120">
            <v>371161.3</v>
          </cell>
          <cell r="D120">
            <v>283124.09999999998</v>
          </cell>
        </row>
        <row r="152">
          <cell r="C152">
            <v>298503.63731999998</v>
          </cell>
          <cell r="D152">
            <v>266276.20490310004</v>
          </cell>
        </row>
        <row r="153">
          <cell r="C153">
            <v>188483.7837989</v>
          </cell>
          <cell r="D153">
            <v>168798.2495419</v>
          </cell>
        </row>
        <row r="154">
          <cell r="C154">
            <v>234659.4008571</v>
          </cell>
          <cell r="D154">
            <v>237741.67996540002</v>
          </cell>
        </row>
        <row r="155">
          <cell r="C155">
            <v>59974.123</v>
          </cell>
          <cell r="D155">
            <v>50777.538</v>
          </cell>
        </row>
        <row r="156">
          <cell r="C156">
            <v>628159.98479999998</v>
          </cell>
          <cell r="D156">
            <v>569435.23360000004</v>
          </cell>
        </row>
        <row r="159">
          <cell r="C159">
            <v>377786.3</v>
          </cell>
          <cell r="D159">
            <v>338286.33399999997</v>
          </cell>
        </row>
      </sheetData>
      <sheetData sheetId="4"/>
      <sheetData sheetId="5">
        <row r="91">
          <cell r="C91">
            <v>0.38338</v>
          </cell>
          <cell r="H91">
            <v>0.38338</v>
          </cell>
        </row>
        <row r="101">
          <cell r="C101">
            <v>0.24709</v>
          </cell>
          <cell r="H101">
            <v>0.24709</v>
          </cell>
        </row>
        <row r="106">
          <cell r="C106">
            <v>0.23968</v>
          </cell>
          <cell r="H106">
            <v>0.23968</v>
          </cell>
        </row>
        <row r="115">
          <cell r="H115">
            <v>0.19364000000000001</v>
          </cell>
        </row>
        <row r="117">
          <cell r="C117">
            <v>0.19364000000000001</v>
          </cell>
        </row>
        <row r="127">
          <cell r="C127">
            <v>0.76815</v>
          </cell>
          <cell r="H127">
            <v>0.76815</v>
          </cell>
        </row>
        <row r="174">
          <cell r="C174">
            <v>0.33624999999999999</v>
          </cell>
          <cell r="H174">
            <v>0.40001999999999999</v>
          </cell>
        </row>
        <row r="184">
          <cell r="C184">
            <v>0.14756</v>
          </cell>
          <cell r="H184">
            <v>0.40001999999999999</v>
          </cell>
        </row>
        <row r="189">
          <cell r="C189">
            <v>0.14756</v>
          </cell>
          <cell r="H189">
            <v>0.40001999999999999</v>
          </cell>
        </row>
        <row r="194">
          <cell r="C194">
            <v>0.15382000000000001</v>
          </cell>
          <cell r="H194">
            <v>0.17765</v>
          </cell>
        </row>
        <row r="198">
          <cell r="C198">
            <v>0.15382000000000001</v>
          </cell>
        </row>
        <row r="210">
          <cell r="C210">
            <v>0.52856000000000003</v>
          </cell>
          <cell r="H210">
            <v>0.53198999999999996</v>
          </cell>
        </row>
        <row r="213">
          <cell r="B213">
            <v>0.33624999999999999</v>
          </cell>
          <cell r="C213">
            <v>0.40001999999999999</v>
          </cell>
        </row>
        <row r="215">
          <cell r="B215">
            <v>0.14756</v>
          </cell>
          <cell r="C215">
            <v>0.40001999999999999</v>
          </cell>
        </row>
        <row r="216">
          <cell r="B216">
            <v>0.14756</v>
          </cell>
          <cell r="C216">
            <v>0.40001999999999999</v>
          </cell>
        </row>
      </sheetData>
      <sheetData sheetId="6"/>
      <sheetData sheetId="7"/>
      <sheetData sheetId="8"/>
      <sheetData sheetId="9"/>
      <sheetData sheetId="10"/>
      <sheetData sheetId="11">
        <row r="100">
          <cell r="C100">
            <v>0.51056698865688332</v>
          </cell>
          <cell r="D100">
            <v>0.18503</v>
          </cell>
          <cell r="E100">
            <v>0.17018899621896111</v>
          </cell>
        </row>
        <row r="103">
          <cell r="C103">
            <v>0.64019764618371655</v>
          </cell>
          <cell r="D103">
            <v>0.25322344270017255</v>
          </cell>
          <cell r="E103">
            <v>0.21339921539457218</v>
          </cell>
        </row>
      </sheetData>
      <sheetData sheetId="12"/>
      <sheetData sheetId="13"/>
      <sheetData sheetId="14">
        <row r="5">
          <cell r="I5">
            <v>2502777759.1389532</v>
          </cell>
        </row>
        <row r="25">
          <cell r="I25">
            <v>158821448.51303887</v>
          </cell>
        </row>
        <row r="26">
          <cell r="I26">
            <v>251036724.54088873</v>
          </cell>
        </row>
        <row r="27">
          <cell r="I27">
            <v>129039306.39886101</v>
          </cell>
        </row>
        <row r="64">
          <cell r="F64">
            <v>0.36080109251551051</v>
          </cell>
          <cell r="J64">
            <v>0.76815</v>
          </cell>
        </row>
        <row r="65">
          <cell r="F65">
            <v>0.4348152672988439</v>
          </cell>
          <cell r="J65">
            <v>1.8854532606906746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opulace"/>
      <sheetName val="modInstruction"/>
      <sheetName val="modRevenue"/>
      <sheetName val="modSheetTitle"/>
      <sheetName val="modServiceAPI"/>
      <sheetName val="modCommandButton"/>
      <sheetName val="modHyp"/>
      <sheetName val="modfrmURL"/>
      <sheetName val="modDocs"/>
      <sheetName val="modVLDProvLIST_MO"/>
      <sheetName val="modVLDProv"/>
      <sheetName val="Инструкция"/>
      <sheetName val="Лог обновления"/>
      <sheetName val="Титульный"/>
      <sheetName val="modCheckCyan"/>
      <sheetName val="Библиотека документов"/>
      <sheetName val="До 670 кВт"/>
      <sheetName val="от 670 кВт до 10 МВт"/>
      <sheetName val="сверх 10 МВт"/>
      <sheetName val="Сетевые организации"/>
      <sheetName val="modNetorg"/>
      <sheetName val="modPower"/>
      <sheetName val="Население"/>
      <sheetName val="modСheckDeliveryPoint"/>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Н 2023"/>
      <sheetName val="Анализ изменения СН"/>
      <sheetName val="Комментарии"/>
      <sheetName val="modfrmReestr"/>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
      <sheetName val="TECHSHEET"/>
      <sheetName val="modGetGeoBase"/>
      <sheetName val="modVLDProvGeneralProc"/>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E5" t="str">
            <v>Республика Бурятия</v>
          </cell>
        </row>
        <row r="8">
          <cell r="E8" t="str">
            <v>2023</v>
          </cell>
        </row>
        <row r="13">
          <cell r="K13" t="str">
            <v>01.03.2022</v>
          </cell>
        </row>
        <row r="23">
          <cell r="E23" t="str">
            <v>нет</v>
          </cell>
        </row>
        <row r="25">
          <cell r="E25" t="str">
            <v>нет</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62">
          <cell r="B62" t="str">
            <v>Межселенные территории Еравнинского муниципального района, кроме территорий сельских поселений</v>
          </cell>
        </row>
        <row r="63">
          <cell r="B63" t="str">
            <v>СП Гундинское</v>
          </cell>
        </row>
        <row r="64">
          <cell r="B64" t="str">
            <v>СП Исингинское</v>
          </cell>
        </row>
        <row r="65">
          <cell r="B65" t="str">
            <v>СП Комсомольское</v>
          </cell>
        </row>
        <row r="66">
          <cell r="B66" t="str">
            <v>СП Кондинское</v>
          </cell>
        </row>
        <row r="67">
          <cell r="B67" t="str">
            <v>СП Озерное</v>
          </cell>
        </row>
        <row r="68">
          <cell r="B68" t="str">
            <v>СП Сосново-Озерское</v>
          </cell>
        </row>
        <row r="69">
          <cell r="B69" t="str">
            <v>СП Тужинкинское</v>
          </cell>
        </row>
        <row r="70">
          <cell r="B70" t="str">
            <v>СП Тулдунское</v>
          </cell>
        </row>
        <row r="71">
          <cell r="B71" t="str">
            <v>СП Улхасааское</v>
          </cell>
        </row>
        <row r="72">
          <cell r="B72" t="str">
            <v>СП Ульдургинское</v>
          </cell>
        </row>
        <row r="73">
          <cell r="B73" t="str">
            <v>СП Усть-Эгитуйское</v>
          </cell>
        </row>
        <row r="74">
          <cell r="B74" t="str">
            <v>СП Целинное</v>
          </cell>
        </row>
        <row r="75">
          <cell r="B75" t="str">
            <v>СП Ширингинское</v>
          </cell>
        </row>
        <row r="76">
          <cell r="B76" t="str">
            <v>СП Эгитуйское</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13">
          <cell r="F13" t="str">
            <v>энергоснабжение</v>
          </cell>
        </row>
        <row r="14">
          <cell r="F14" t="str">
            <v>купли-продажи</v>
          </cell>
        </row>
        <row r="15">
          <cell r="F15" t="str">
            <v>государственный контракт</v>
          </cell>
        </row>
        <row r="16">
          <cell r="F16" t="str">
            <v>контракт на энергоснабжение</v>
          </cell>
        </row>
        <row r="17">
          <cell r="F17" t="str">
            <v>муниципальный контракт</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 val="14б дпн отчет"/>
      <sheetName val="16а сводный анализ"/>
      <sheetName val="Таб1.1"/>
      <sheetName val="Список"/>
      <sheetName val="Доходы от эл. и теплоэнергии"/>
      <sheetName val="иртышская"/>
      <sheetName val="таврическая"/>
      <sheetName val="сибирь"/>
      <sheetName val="MTO REV.0"/>
      <sheetName val="Поставщики и субподрядчики"/>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sapactivexlhiddensheet"/>
      <sheetName val="расчет тарифов"/>
      <sheetName val="свод"/>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sverxtip"/>
      <sheetName val="список"/>
      <sheetName val="Стр1"/>
      <sheetName val="регионы"/>
      <sheetName val="БФ-2-13-П"/>
      <sheetName val="лист"/>
      <sheetName val="навигация"/>
      <sheetName val="т3"/>
      <sheetName val="Свод__табл_4"/>
      <sheetName val="Отпуск_ээ4"/>
      <sheetName val="Вспом__мат-лы4"/>
      <sheetName val="Прочие_затраты4"/>
      <sheetName val="ИТОГИ__по_Н,Р,Э,Q4"/>
      <sheetName val="эл_ст4"/>
      <sheetName val="Производство_электроэнергии4"/>
      <sheetName val="Balance_Sheet4"/>
      <sheetName val="Калькуляция_кв4"/>
      <sheetName val="18_14"/>
      <sheetName val="19_1_14"/>
      <sheetName val="19_1_24"/>
      <sheetName val="19_24"/>
      <sheetName val="2_14"/>
      <sheetName val="21_14"/>
      <sheetName val="21_2_14"/>
      <sheetName val="21_2_24"/>
      <sheetName val="21_44"/>
      <sheetName val="28_34"/>
      <sheetName val="1_14"/>
      <sheetName val="1_24"/>
      <sheetName val="18_24"/>
      <sheetName val="2_24"/>
      <sheetName val="20_14"/>
      <sheetName val="21_34"/>
      <sheetName val="24_14"/>
      <sheetName val="25_14"/>
      <sheetName val="28_14"/>
      <sheetName val="28_24"/>
      <sheetName val="P2_14"/>
      <sheetName val="P2_24"/>
      <sheetName val="инвестиции_20074"/>
      <sheetName val="УЗ-21(1кв_)_(2)4"/>
      <sheetName val="УЗ-22(3кв_)_(2)4"/>
      <sheetName val="AddList_"/>
      <sheetName val="Приложение_13"/>
      <sheetName val="Титульный_лист_С-П3"/>
      <sheetName val="хар-ка_земли_1_3"/>
      <sheetName val="факт_2009_года3"/>
      <sheetName val="Факт_2010_года3"/>
      <sheetName val="План_на_2011_год3"/>
      <sheetName val="1_114"/>
      <sheetName val="ф_2_за_4_кв_20053"/>
      <sheetName val="FEK_2002_Н3"/>
      <sheetName val="Приложение_2_13"/>
      <sheetName val="жилой_фонд3"/>
      <sheetName val="17_13"/>
      <sheetName val="Услуги_ПХ3"/>
      <sheetName val="_накладные_расходы3"/>
      <sheetName val="Ожид_ФР3"/>
      <sheetName val="Фин_план3"/>
      <sheetName val="Исходные_данные_и_тариф_ЭЛЕКТР"/>
      <sheetName val="Справочник_затрат_СБ"/>
      <sheetName val="Коды_статей"/>
      <sheetName val="1_19_1_произв_тэ"/>
      <sheetName val="расчет_тарифов"/>
      <sheetName val="Внеш_Совме"/>
      <sheetName val="на 1 тут"/>
      <sheetName val="Договоры"/>
      <sheetName val="ОПФ"/>
      <sheetName val="ДДС_Статьи"/>
      <sheetName val="коэфф"/>
      <sheetName val="сценарные условия ОГК"/>
      <sheetName val="содержание2"/>
      <sheetName val="Титульный"/>
      <sheetName val="баланс энергии"/>
      <sheetName val="ремонты 2010"/>
      <sheetName val="общеэксплуатационные"/>
      <sheetName val="п.1.20. расшифровка квл 2010"/>
      <sheetName val="соц характер"/>
      <sheetName val="баланс мощности"/>
      <sheetName val="амортизация по уровням напряжен"/>
      <sheetName val="п.1.16. оплата труда"/>
      <sheetName val="сводная ремонт"/>
      <sheetName val="проч.прямые"/>
      <sheetName val="цеховые"/>
      <sheetName val="квл сводная"/>
      <sheetName val="н на им"/>
      <sheetName val="п.1.18. калькуляция"/>
      <sheetName val="п.1.21 прибыль"/>
      <sheetName val="п.1.24"/>
      <sheetName val="п.1.25"/>
      <sheetName val="п2.1"/>
      <sheetName val="п.1.17"/>
      <sheetName val="материалы"/>
      <sheetName val="Свод__табл_5"/>
      <sheetName val="Отпуск_ээ5"/>
      <sheetName val="Вспом__мат-лы5"/>
      <sheetName val="Прочие_затраты5"/>
      <sheetName val="ИТОГИ__по_Н,Р,Э,Q5"/>
      <sheetName val="эл_ст5"/>
      <sheetName val="Производство_электроэнергии5"/>
      <sheetName val="Калькуляция_кв5"/>
      <sheetName val="Balance_Sheet5"/>
      <sheetName val="18_15"/>
      <sheetName val="19_1_15"/>
      <sheetName val="19_1_25"/>
      <sheetName val="19_25"/>
      <sheetName val="2_15"/>
      <sheetName val="21_15"/>
      <sheetName val="21_2_15"/>
      <sheetName val="21_2_25"/>
      <sheetName val="21_45"/>
      <sheetName val="28_35"/>
      <sheetName val="1_15"/>
      <sheetName val="1_25"/>
      <sheetName val="18_25"/>
      <sheetName val="2_25"/>
      <sheetName val="20_15"/>
      <sheetName val="21_35"/>
      <sheetName val="24_15"/>
      <sheetName val="25_15"/>
      <sheetName val="28_15"/>
      <sheetName val="28_25"/>
      <sheetName val="P2_15"/>
      <sheetName val="P2_25"/>
      <sheetName val="инвестиции_20075"/>
      <sheetName val="УЗ-21(1кв_)_(2)5"/>
      <sheetName val="УЗ-22(3кв_)_(2)5"/>
      <sheetName val="Приложение_14"/>
      <sheetName val="Титульный_лист_С-П4"/>
      <sheetName val="хар-ка_земли_1_4"/>
      <sheetName val="факт_2009_года4"/>
      <sheetName val="Факт_2010_года4"/>
      <sheetName val="План_на_2011_год4"/>
      <sheetName val="1_115"/>
      <sheetName val="ф_2_за_4_кв_20054"/>
      <sheetName val="FEK_2002_Н4"/>
      <sheetName val="Приложение_2_14"/>
      <sheetName val="жилой_фонд4"/>
      <sheetName val="17_14"/>
      <sheetName val="Услуги_ПХ4"/>
      <sheetName val="_накладные_расходы4"/>
      <sheetName val="Ожид_ФР4"/>
      <sheetName val="Фин_план4"/>
      <sheetName val="Исходные_данные_и_тариф_ЭЛЕКТР1"/>
      <sheetName val="Справочник_затрат_СБ1"/>
      <sheetName val="Коды_статей1"/>
      <sheetName val="исходные_данные1"/>
      <sheetName val="Тарифы__ЗН1"/>
      <sheetName val="Тарифы__СК1"/>
      <sheetName val="расчет_тарифов1"/>
      <sheetName val="РСД_ИА_1"/>
      <sheetName val="AddList_1"/>
      <sheetName val="1_19_1_произв_тэ1"/>
      <sheetName val="План_Газпрома1"/>
      <sheetName val="01-02_(БДиР_Общества)1"/>
      <sheetName val="Внеш_Совме1"/>
      <sheetName val="исходные_данные"/>
      <sheetName val="Тарифы__ЗН"/>
      <sheetName val="Тарифы__СК"/>
      <sheetName val="РСД_ИА_"/>
      <sheetName val="План_Газпрома"/>
      <sheetName val="01-02_(БДиР_Общества)"/>
      <sheetName val="Свод__табл_6"/>
      <sheetName val="Отпуск_ээ6"/>
      <sheetName val="Вспом__мат-лы6"/>
      <sheetName val="Прочие_затраты6"/>
      <sheetName val="ИТОГИ__по_Н,Р,Э,Q6"/>
      <sheetName val="эл_ст6"/>
      <sheetName val="Производство_электроэнергии6"/>
      <sheetName val="Калькуляция_кв6"/>
      <sheetName val="Balance_Sheet6"/>
      <sheetName val="18_16"/>
      <sheetName val="19_1_16"/>
      <sheetName val="19_1_26"/>
      <sheetName val="19_26"/>
      <sheetName val="2_16"/>
      <sheetName val="21_16"/>
      <sheetName val="21_2_16"/>
      <sheetName val="21_2_26"/>
      <sheetName val="21_46"/>
      <sheetName val="28_36"/>
      <sheetName val="1_16"/>
      <sheetName val="1_26"/>
      <sheetName val="18_26"/>
      <sheetName val="2_26"/>
      <sheetName val="20_16"/>
      <sheetName val="21_36"/>
      <sheetName val="24_16"/>
      <sheetName val="25_16"/>
      <sheetName val="28_16"/>
      <sheetName val="28_26"/>
      <sheetName val="P2_16"/>
      <sheetName val="P2_26"/>
      <sheetName val="инвестиции_20076"/>
      <sheetName val="УЗ-21(1кв_)_(2)6"/>
      <sheetName val="УЗ-22(3кв_)_(2)6"/>
      <sheetName val="Приложение_15"/>
      <sheetName val="Титульный_лист_С-П5"/>
      <sheetName val="хар-ка_земли_1_5"/>
      <sheetName val="факт_2009_года5"/>
      <sheetName val="Факт_2010_года5"/>
      <sheetName val="План_на_2011_год5"/>
      <sheetName val="1_116"/>
      <sheetName val="ф_2_за_4_кв_20055"/>
      <sheetName val="FEK_2002_Н5"/>
      <sheetName val="Приложение_2_15"/>
      <sheetName val="жилой_фонд5"/>
      <sheetName val="17_15"/>
      <sheetName val="Услуги_ПХ5"/>
      <sheetName val="_накладные_расходы5"/>
      <sheetName val="Ожид_ФР5"/>
      <sheetName val="Фин_план5"/>
      <sheetName val="Исходные_данные_и_тариф_ЭЛЕКТР2"/>
      <sheetName val="Справочник_затрат_СБ2"/>
      <sheetName val="Коды_статей2"/>
      <sheetName val="исходные_данные2"/>
      <sheetName val="Тарифы__ЗН2"/>
      <sheetName val="Тарифы__СК2"/>
      <sheetName val="расчет_тарифов2"/>
      <sheetName val="РСД_ИА_2"/>
      <sheetName val="AddList_2"/>
      <sheetName val="1_19_1_произв_тэ2"/>
      <sheetName val="План_Газпрома2"/>
      <sheetName val="01-02_(БДиР_Общества)2"/>
      <sheetName val="Внеш_Совме2"/>
      <sheetName val="Выгрузка"/>
      <sheetName val="Данные ОАО"/>
      <sheetName val="Прил1"/>
      <sheetName val="мониторинг"/>
      <sheetName val="[FEK 2002.Н.xls][FEK 2002.Н.xls"/>
      <sheetName val="МО"/>
      <sheetName val="лист2"/>
      <sheetName val="Огл. Графиков"/>
      <sheetName val="рабочий"/>
      <sheetName val="Текущие цены"/>
      <sheetName val="окраска"/>
      <sheetName val="Рейтинг"/>
      <sheetName val="гр5(о)"/>
      <sheetName val="REESTR_MO"/>
      <sheetName val="Инструкция"/>
      <sheetName val="баланс1"/>
      <sheetName val="TECHSHEET"/>
      <sheetName val="таблица"/>
      <sheetName val="транспортный налог"/>
      <sheetName val=" квл 2012-2014 "/>
      <sheetName val="УПХ"/>
      <sheetName val="Транспортн"/>
      <sheetName val="Страхов"/>
      <sheetName val="П.1.16. оплата труда ОПР"/>
      <sheetName val="Амортизация по уровням напр-я"/>
      <sheetName val="все"/>
      <sheetName val="_Скрытый"/>
      <sheetName val="Сводная ЭЛЦЕХ"/>
      <sheetName val="Сводная КТЦ"/>
      <sheetName val="ремонт кровли гл.корпуса"/>
      <sheetName val="ремонт зд.электрофильтров"/>
      <sheetName val="Сводная ТАИ"/>
      <sheetName val="Покрытие пастой"/>
      <sheetName val="ГВС 2014"/>
      <sheetName val="Предприятие"/>
      <sheetName val="31.08.2004"/>
      <sheetName val="взз"/>
      <sheetName val="PriceListAP"/>
      <sheetName val="Пер-Вл"/>
      <sheetName val="Индексы "/>
      <sheetName val="Общехозяйственные расходы"/>
      <sheetName val="индексы"/>
      <sheetName val="реестр жф население"/>
      <sheetName val="Тепло свод"/>
      <sheetName val="Цеховые расходы ТС"/>
      <sheetName val="IS-$"/>
      <sheetName val="Заявка ГВК ВО 2014"/>
      <sheetName val="Заявка ГВК ВС 2014"/>
      <sheetName val="ф17"/>
      <sheetName val="ф20"/>
      <sheetName val="ф18"/>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ow r="2">
          <cell r="A2">
            <v>1.0489999999999999</v>
          </cell>
        </row>
      </sheetData>
      <sheetData sheetId="393">
        <row r="2">
          <cell r="A2">
            <v>1.0489999999999999</v>
          </cell>
        </row>
      </sheetData>
      <sheetData sheetId="394">
        <row r="2">
          <cell r="A2">
            <v>1.0489999999999999</v>
          </cell>
        </row>
      </sheetData>
      <sheetData sheetId="395">
        <row r="2">
          <cell r="A2">
            <v>1.0489999999999999</v>
          </cell>
        </row>
      </sheetData>
      <sheetData sheetId="396">
        <row r="2">
          <cell r="A2">
            <v>1.0489999999999999</v>
          </cell>
        </row>
      </sheetData>
      <sheetData sheetId="397">
        <row r="2">
          <cell r="A2">
            <v>1.0489999999999999</v>
          </cell>
        </row>
      </sheetData>
      <sheetData sheetId="398">
        <row r="2">
          <cell r="A2">
            <v>1.0489999999999999</v>
          </cell>
        </row>
      </sheetData>
      <sheetData sheetId="399">
        <row r="2">
          <cell r="A2">
            <v>1.0489999999999999</v>
          </cell>
        </row>
      </sheetData>
      <sheetData sheetId="400">
        <row r="2">
          <cell r="A2">
            <v>1.0489999999999999</v>
          </cell>
        </row>
      </sheetData>
      <sheetData sheetId="401">
        <row r="2">
          <cell r="A2">
            <v>1.0489999999999999</v>
          </cell>
        </row>
      </sheetData>
      <sheetData sheetId="402">
        <row r="2">
          <cell r="A2">
            <v>1.0489999999999999</v>
          </cell>
        </row>
      </sheetData>
      <sheetData sheetId="403">
        <row r="2">
          <cell r="A2">
            <v>1.0489999999999999</v>
          </cell>
        </row>
      </sheetData>
      <sheetData sheetId="404">
        <row r="2">
          <cell r="A2">
            <v>1.0489999999999999</v>
          </cell>
        </row>
      </sheetData>
      <sheetData sheetId="405">
        <row r="2">
          <cell r="A2">
            <v>1.0489999999999999</v>
          </cell>
        </row>
      </sheetData>
      <sheetData sheetId="406">
        <row r="2">
          <cell r="A2">
            <v>1.0489999999999999</v>
          </cell>
        </row>
      </sheetData>
      <sheetData sheetId="407">
        <row r="2">
          <cell r="A2">
            <v>1.0489999999999999</v>
          </cell>
        </row>
      </sheetData>
      <sheetData sheetId="408">
        <row r="2">
          <cell r="A2">
            <v>1.0489999999999999</v>
          </cell>
        </row>
      </sheetData>
      <sheetData sheetId="409">
        <row r="2">
          <cell r="A2">
            <v>1.0489999999999999</v>
          </cell>
        </row>
      </sheetData>
      <sheetData sheetId="410">
        <row r="2">
          <cell r="A2">
            <v>1.0489999999999999</v>
          </cell>
        </row>
      </sheetData>
      <sheetData sheetId="411">
        <row r="2">
          <cell r="A2">
            <v>1.0489999999999999</v>
          </cell>
        </row>
      </sheetData>
      <sheetData sheetId="412">
        <row r="2">
          <cell r="A2">
            <v>1.0489999999999999</v>
          </cell>
        </row>
      </sheetData>
      <sheetData sheetId="413">
        <row r="2">
          <cell r="A2">
            <v>1.0489999999999999</v>
          </cell>
        </row>
      </sheetData>
      <sheetData sheetId="414">
        <row r="2">
          <cell r="A2">
            <v>1.0489999999999999</v>
          </cell>
        </row>
      </sheetData>
      <sheetData sheetId="415">
        <row r="2">
          <cell r="A2">
            <v>1.0489999999999999</v>
          </cell>
        </row>
      </sheetData>
      <sheetData sheetId="416">
        <row r="2">
          <cell r="A2">
            <v>1.0489999999999999</v>
          </cell>
        </row>
      </sheetData>
      <sheetData sheetId="417">
        <row r="2">
          <cell r="A2">
            <v>1.0489999999999999</v>
          </cell>
        </row>
      </sheetData>
      <sheetData sheetId="418">
        <row r="2">
          <cell r="A2">
            <v>1.0489999999999999</v>
          </cell>
        </row>
      </sheetData>
      <sheetData sheetId="419">
        <row r="2">
          <cell r="A2">
            <v>1.0489999999999999</v>
          </cell>
        </row>
      </sheetData>
      <sheetData sheetId="420">
        <row r="2">
          <cell r="A2">
            <v>1.0489999999999999</v>
          </cell>
        </row>
      </sheetData>
      <sheetData sheetId="421">
        <row r="2">
          <cell r="A2">
            <v>1.0489999999999999</v>
          </cell>
        </row>
      </sheetData>
      <sheetData sheetId="422">
        <row r="2">
          <cell r="A2">
            <v>1.0489999999999999</v>
          </cell>
        </row>
      </sheetData>
      <sheetData sheetId="423">
        <row r="2">
          <cell r="A2">
            <v>1.0489999999999999</v>
          </cell>
        </row>
      </sheetData>
      <sheetData sheetId="424">
        <row r="2">
          <cell r="A2">
            <v>1.0489999999999999</v>
          </cell>
        </row>
      </sheetData>
      <sheetData sheetId="425">
        <row r="2">
          <cell r="A2">
            <v>1.0489999999999999</v>
          </cell>
        </row>
      </sheetData>
      <sheetData sheetId="426">
        <row r="2">
          <cell r="A2">
            <v>1.0489999999999999</v>
          </cell>
        </row>
      </sheetData>
      <sheetData sheetId="427">
        <row r="2">
          <cell r="A2">
            <v>1.0489999999999999</v>
          </cell>
        </row>
      </sheetData>
      <sheetData sheetId="428">
        <row r="2">
          <cell r="A2">
            <v>1.0489999999999999</v>
          </cell>
        </row>
      </sheetData>
      <sheetData sheetId="429">
        <row r="2">
          <cell r="A2">
            <v>1.0489999999999999</v>
          </cell>
        </row>
      </sheetData>
      <sheetData sheetId="430">
        <row r="2">
          <cell r="A2">
            <v>1.0489999999999999</v>
          </cell>
        </row>
      </sheetData>
      <sheetData sheetId="431">
        <row r="2">
          <cell r="A2">
            <v>1.0489999999999999</v>
          </cell>
        </row>
      </sheetData>
      <sheetData sheetId="432">
        <row r="2">
          <cell r="A2">
            <v>1.0489999999999999</v>
          </cell>
        </row>
      </sheetData>
      <sheetData sheetId="433">
        <row r="2">
          <cell r="A2">
            <v>1.0489999999999999</v>
          </cell>
        </row>
      </sheetData>
      <sheetData sheetId="434">
        <row r="2">
          <cell r="A2">
            <v>1.0489999999999999</v>
          </cell>
        </row>
      </sheetData>
      <sheetData sheetId="435">
        <row r="2">
          <cell r="A2">
            <v>1.0489999999999999</v>
          </cell>
        </row>
      </sheetData>
      <sheetData sheetId="436">
        <row r="2">
          <cell r="A2">
            <v>1.0489999999999999</v>
          </cell>
        </row>
      </sheetData>
      <sheetData sheetId="437">
        <row r="2">
          <cell r="A2">
            <v>1.0489999999999999</v>
          </cell>
        </row>
      </sheetData>
      <sheetData sheetId="438">
        <row r="2">
          <cell r="A2">
            <v>1.0489999999999999</v>
          </cell>
        </row>
      </sheetData>
      <sheetData sheetId="439">
        <row r="2">
          <cell r="A2">
            <v>1.0489999999999999</v>
          </cell>
        </row>
      </sheetData>
      <sheetData sheetId="440">
        <row r="2">
          <cell r="A2">
            <v>1.0489999999999999</v>
          </cell>
        </row>
      </sheetData>
      <sheetData sheetId="441">
        <row r="2">
          <cell r="A2">
            <v>1.0489999999999999</v>
          </cell>
        </row>
      </sheetData>
      <sheetData sheetId="442">
        <row r="2">
          <cell r="A2">
            <v>1.0489999999999999</v>
          </cell>
        </row>
      </sheetData>
      <sheetData sheetId="443">
        <row r="2">
          <cell r="A2">
            <v>1.0489999999999999</v>
          </cell>
        </row>
      </sheetData>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ow r="2">
          <cell r="A2">
            <v>1.0489999999999999</v>
          </cell>
        </row>
      </sheetData>
      <sheetData sheetId="473">
        <row r="2">
          <cell r="A2">
            <v>1.0489999999999999</v>
          </cell>
        </row>
      </sheetData>
      <sheetData sheetId="474"/>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НВВ утв тарифы"/>
      <sheetName val="БФ-2-13-П"/>
      <sheetName val="ИТОГИ  по Н,Р,Э,Q"/>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15"/>
      <sheetName val="эл.эн"/>
      <sheetName val="Таблица А13"/>
      <sheetName val="ТехЭк"/>
      <sheetName val="Таб1.1"/>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 val="KEY"/>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НВВ_утв_тарифы1"/>
      <sheetName val="Tarif_300_6_2004_для_фэк_скорр1"/>
      <sheetName val="Баланс_мощности_20071"/>
      <sheetName val="D-Test_of_FA_Installation1"/>
      <sheetName val="ИТОГИ__по_Н,Р,Э,Q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сл_11_Тариф2010-20151"/>
      <sheetName val="Баланс_ээ1"/>
      <sheetName val="Баланс_мощности1"/>
      <sheetName val="Integrali_e_proporzionali"/>
      <sheetName val="1__Subsidiary"/>
      <sheetName val="Ген__не_уч__ОРЭМ"/>
      <sheetName val="шаблон_для_R3"/>
      <sheetName val="Таб1_1"/>
      <sheetName val="форма-прил_к_ф№1"/>
      <sheetName val="Поставщики_и_субподрядчики"/>
      <sheetName val="Данные_для_расчета"/>
      <sheetName val="3_6_"/>
      <sheetName val="Прил_1"/>
      <sheetName val="ESTI_"/>
      <sheetName val="табл.1"/>
      <sheetName val="с выходом на ПЗ"/>
      <sheetName val="EUR"/>
      <sheetName val="677"/>
      <sheetName val="MAIN"/>
      <sheetName val="Context_LTP"/>
      <sheetName val="Controls"/>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4">
          <cell r="B4">
            <v>0</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39">
          <cell r="B39" t="str">
            <v>Сумма общехозяйственных расходов</v>
          </cell>
        </row>
      </sheetData>
      <sheetData sheetId="248">
        <row r="39">
          <cell r="B39" t="str">
            <v>Сумма общехозяйственных расходов</v>
          </cell>
        </row>
      </sheetData>
      <sheetData sheetId="249">
        <row r="39">
          <cell r="B39" t="str">
            <v>Сумма общехозяйственных расходов</v>
          </cell>
        </row>
      </sheetData>
      <sheetData sheetId="250">
        <row r="39">
          <cell r="B39" t="str">
            <v>Сумма общехозяйственных расходов</v>
          </cell>
        </row>
      </sheetData>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ow r="39">
          <cell r="B39" t="str">
            <v>Сумма общехозяйственных расходов</v>
          </cell>
        </row>
      </sheetData>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row r="39">
          <cell r="B39" t="str">
            <v>Сумма общехозяйственных расходов</v>
          </cell>
        </row>
      </sheetData>
      <sheetData sheetId="297">
        <row r="39">
          <cell r="B39" t="str">
            <v>Сумма общехозяйственных расходов</v>
          </cell>
        </row>
      </sheetData>
      <sheetData sheetId="298">
        <row r="39">
          <cell r="B39" t="str">
            <v>Сумма общехозяйственных расходов</v>
          </cell>
        </row>
      </sheetData>
      <sheetData sheetId="299">
        <row r="39">
          <cell r="B39" t="str">
            <v>Сумма общехозяйственных расходов</v>
          </cell>
        </row>
      </sheetData>
      <sheetData sheetId="300">
        <row r="39">
          <cell r="B39" t="str">
            <v>Сумма общехозяйственных расходов</v>
          </cell>
        </row>
      </sheetData>
      <sheetData sheetId="301">
        <row r="39">
          <cell r="B39" t="str">
            <v>Сумма общехозяйственных расходов</v>
          </cell>
        </row>
      </sheetData>
      <sheetData sheetId="302">
        <row r="39">
          <cell r="B39" t="str">
            <v>Сумма общехозяйственных расходов</v>
          </cell>
        </row>
      </sheetData>
      <sheetData sheetId="303">
        <row r="39">
          <cell r="B39" t="str">
            <v>Сумма общехозяйственных расходов</v>
          </cell>
        </row>
      </sheetData>
      <sheetData sheetId="304">
        <row r="39">
          <cell r="B39" t="str">
            <v>Сумма общехозяйственных расходов</v>
          </cell>
        </row>
      </sheetData>
      <sheetData sheetId="305">
        <row r="39">
          <cell r="B39" t="str">
            <v>Сумма общехозяйственных расходов</v>
          </cell>
        </row>
      </sheetData>
      <sheetData sheetId="306">
        <row r="39">
          <cell r="B39" t="str">
            <v>Сумма общехозяйственных расходов</v>
          </cell>
        </row>
      </sheetData>
      <sheetData sheetId="307">
        <row r="39">
          <cell r="B39" t="str">
            <v>Сумма общехозяйственных расходов</v>
          </cell>
        </row>
      </sheetData>
      <sheetData sheetId="308">
        <row r="39">
          <cell r="B39" t="str">
            <v>Сумма общехозяйственных расходов</v>
          </cell>
        </row>
      </sheetData>
      <sheetData sheetId="309">
        <row r="39">
          <cell r="B39" t="str">
            <v>Сумма общехозяйственных расходов</v>
          </cell>
        </row>
      </sheetData>
      <sheetData sheetId="310">
        <row r="39">
          <cell r="B39" t="str">
            <v>Сумма общехозяйственных расходов</v>
          </cell>
        </row>
      </sheetData>
      <sheetData sheetId="311">
        <row r="39">
          <cell r="B39" t="str">
            <v>Сумма общехозяйственных расходов</v>
          </cell>
        </row>
      </sheetData>
      <sheetData sheetId="312">
        <row r="39">
          <cell r="B39" t="str">
            <v>Сумма общехозяйственных расходов</v>
          </cell>
        </row>
      </sheetData>
      <sheetData sheetId="313">
        <row r="39">
          <cell r="B39" t="str">
            <v>Сумма общехозяйственных расходов</v>
          </cell>
        </row>
      </sheetData>
      <sheetData sheetId="314">
        <row r="39">
          <cell r="B39" t="str">
            <v>Сумма общехозяйственных расходов</v>
          </cell>
        </row>
      </sheetData>
      <sheetData sheetId="315">
        <row r="39">
          <cell r="B39" t="str">
            <v>Сумма общехозяйственных расходов</v>
          </cell>
        </row>
      </sheetData>
      <sheetData sheetId="316">
        <row r="39">
          <cell r="B39" t="str">
            <v>Сумма общехозяйственных расходов</v>
          </cell>
        </row>
      </sheetData>
      <sheetData sheetId="317" refreshError="1"/>
      <sheetData sheetId="318" refreshError="1"/>
      <sheetData sheetId="319" refreshError="1"/>
      <sheetData sheetId="320" refreshError="1"/>
      <sheetData sheetId="321" refreshError="1"/>
      <sheetData sheetId="322" refreshError="1"/>
      <sheetData sheetId="3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FES"/>
      <sheetName val="1.6"/>
      <sheetName val="FST5"/>
      <sheetName val="ИТ-бюджет"/>
      <sheetName val="Справочники"/>
      <sheetName val="29"/>
      <sheetName val="20"/>
      <sheetName val="21"/>
      <sheetName val="23"/>
      <sheetName val="25"/>
      <sheetName val="26"/>
      <sheetName val="27"/>
      <sheetName val="28"/>
      <sheetName val="19"/>
      <sheetName val="22"/>
      <sheetName val="24"/>
      <sheetName val="Enums"/>
      <sheetName val="XLR_NoRangeSheet"/>
      <sheetName val="SHPZ"/>
      <sheetName val="Лист13"/>
      <sheetName val="мар 2001"/>
      <sheetName val="навигация"/>
      <sheetName val="Т12"/>
      <sheetName val="Т3"/>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правка"/>
      <sheetName val="4.3 Лимит изм ДЗ и КЗ"/>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 val="6 Списки"/>
      <sheetName val="14б ДПН отчет"/>
      <sheetName val="16а Сводный анализ"/>
      <sheetName val="База"/>
      <sheetName val="ESTI."/>
      <sheetName val="DI-ESTI"/>
      <sheetName val="IBASE"/>
      <sheetName val="Вспомогат_по месяцам_"/>
      <sheetName val="Вспомогат(по месяцам)"/>
      <sheetName val=""/>
      <sheetName val="Гр5(о)"/>
      <sheetName val="\\Domainmail\форэм\DOCUME~1\DRO"/>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 val="ИТ-бюджет"/>
      <sheetName val=""/>
      <sheetName val="IBASE"/>
      <sheetName val="t_настройки"/>
      <sheetName val="A"/>
      <sheetName val="УП _2004"/>
      <sheetName val="25"/>
      <sheetName val="26"/>
      <sheetName val="29"/>
      <sheetName val="index"/>
      <sheetName val="ЗАО_мес"/>
      <sheetName val="ЗАО_н.ит"/>
      <sheetName val="Лист5"/>
      <sheetName val="3 квартал"/>
      <sheetName val="Справочник БДР"/>
      <sheetName val="15_э2"/>
      <sheetName val="мар_20011"/>
      <sheetName val="Приложение_11"/>
      <sheetName val="Приложение_21"/>
      <sheetName val="Приложение_31"/>
      <sheetName val="форма_21"/>
      <sheetName val="Производство_электроэнергии4"/>
      <sheetName val="План_Газпрома1"/>
      <sheetName val="Продажи_реальные_и_прогноз_20_1"/>
      <sheetName val="тех__нужды2"/>
      <sheetName val="соб__нужды2"/>
      <sheetName val="подготовка_кадров1"/>
      <sheetName val="9_41"/>
      <sheetName val="содер_зд1"/>
      <sheetName val="9_31"/>
      <sheetName val="расш__6-п1"/>
      <sheetName val="9_1_11"/>
      <sheetName val="тех__нужды3"/>
      <sheetName val="соб__нужды3"/>
      <sheetName val="Програм__обеспеч__и_лиц_1"/>
      <sheetName val="ТУ_51"/>
      <sheetName val="усл_стор_орг__(9_2,_9_4_и_9_5_1"/>
      <sheetName val="Инф_-вычисл__услуги1"/>
      <sheetName val="Матер-лы_для_средств_связи1"/>
      <sheetName val="Баланс_(Ф1)1"/>
      <sheetName val="налог_на_имущество_9_мес_20071"/>
      <sheetName val="2014_(2)1"/>
      <sheetName val="Баланс_ЭЭ4"/>
      <sheetName val="услуги_непроизводств_4"/>
      <sheetName val="другие_затраты_с-ст4"/>
      <sheetName val="налоги_в_с-ст4"/>
      <sheetName val="%_за_кредит4"/>
      <sheetName val="поощрение_(ДВ)4"/>
      <sheetName val="другие_из_прибыли4"/>
      <sheetName val="БД_2_34"/>
      <sheetName val="для_тарифов1"/>
      <sheetName val="15_э1"/>
      <sheetName val="Производство_электроэнергии3"/>
      <sheetName val="План_Газпрома"/>
      <sheetName val="Продажи_реальные_и_прогноз_20_л"/>
      <sheetName val="подготовка_кадров"/>
      <sheetName val="9_4"/>
      <sheetName val="содер_зд"/>
      <sheetName val="9_3"/>
      <sheetName val="расш__6-п"/>
      <sheetName val="9_1_1"/>
      <sheetName val="тех__нужды1"/>
      <sheetName val="соб__нужды1"/>
      <sheetName val="Програм__обеспеч__и_лиц_"/>
      <sheetName val="ТУ_5"/>
      <sheetName val="усл_стор_орг__(9_2,_9_4_и_9_5_)"/>
      <sheetName val="Инф_-вычисл__услуги"/>
      <sheetName val="Матер-лы_для_средств_связи"/>
      <sheetName val="Баланс_(Ф1)"/>
      <sheetName val="налог_на_имущество_9_мес_2007"/>
      <sheetName val="2014_(2)"/>
      <sheetName val="Баланс_ЭЭ3"/>
      <sheetName val="услуги_непроизводств_3"/>
      <sheetName val="другие_затраты_с-ст3"/>
      <sheetName val="налоги_в_с-ст3"/>
      <sheetName val="%_за_кредит3"/>
      <sheetName val="поощрение_(ДВ)3"/>
      <sheetName val="другие_из_прибыли3"/>
      <sheetName val="БД_2_33"/>
      <sheetName val="для_тарифов"/>
      <sheetName val="0"/>
      <sheetName val="Свод"/>
      <sheetName val="Списки"/>
      <sheetName val="ИнвестицииСвод"/>
      <sheetName val="Спр_ мест"/>
      <sheetName val="Электра"/>
      <sheetName val="Спецпитание"/>
      <sheetName val="КИП (эксплуатация и ВДГО)"/>
      <sheetName val="Матер.и компл.для комп.и оргтех"/>
      <sheetName val="мыло, паста"/>
      <sheetName val="электрооб."/>
      <sheetName val="Электротовары"/>
      <sheetName val="Мат-лы для тек.рем.электрооб."/>
      <sheetName val="др. матер ВДГО,СМБ"/>
      <sheetName val="FST5"/>
      <sheetName val="УИС 1"/>
      <sheetName val="к БФ №2"/>
      <sheetName val="ВНЕОБ"/>
      <sheetName val="ДО"/>
      <sheetName val="МСБ"/>
      <sheetName val="НАЛОГИ"/>
      <sheetName val="ПДиР"/>
      <sheetName val="ПП"/>
      <sheetName val="СМЕТА(ГПЗ)"/>
      <sheetName val="КОММ"/>
      <sheetName val="СМЕТА(НГДО)"/>
      <sheetName val="СМЕТА(НПЗ)"/>
      <sheetName val="КОММ(НПО)"/>
      <sheetName val="СМЕТА(ПДО)"/>
      <sheetName val="СМЕТА(НПО)"/>
      <sheetName val="ТЗР"/>
      <sheetName val="УПР"/>
      <sheetName val="28"/>
      <sheetName val="20"/>
      <sheetName val="21"/>
      <sheetName val="23"/>
      <sheetName val="27"/>
      <sheetName val="19"/>
      <sheetName val="22"/>
      <sheetName val="24"/>
      <sheetName val="Стоимость ЭЭ"/>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refreshError="1"/>
      <sheetData sheetId="287" refreshError="1"/>
      <sheetData sheetId="288" refreshError="1"/>
      <sheetData sheetId="289" refreshError="1"/>
      <sheetData sheetId="290" refreshError="1"/>
      <sheetData sheetId="291"/>
      <sheetData sheetId="292"/>
      <sheetData sheetId="293"/>
      <sheetData sheetId="294"/>
      <sheetData sheetId="295"/>
      <sheetData sheetId="296"/>
      <sheetData sheetId="297"/>
      <sheetData sheetId="298"/>
      <sheetData sheetId="29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 val="Данные"/>
      <sheetName val="Работы "/>
      <sheetName val="табл 1"/>
      <sheetName val="жилой фонд"/>
      <sheetName val="исх данные"/>
      <sheetName val="Службы"/>
      <sheetName val="Справочник"/>
      <sheetName val="Некоммерческий отпуск"/>
      <sheetName val="навигация"/>
      <sheetName val="Лист"/>
      <sheetName val="Т3"/>
      <sheetName val="ВСЕ_58"/>
      <sheetName val="For Bezik Стратег-1130-июль"/>
      <sheetName val="расчет тарифов"/>
      <sheetName val="списание СВП 2010г"/>
      <sheetName val="01"/>
      <sheetName val="гл.инженера ПМЭС"/>
      <sheetName val="Акт деб-кред задолж2009"/>
      <sheetName val="ШР700"/>
      <sheetName val="Настройки"/>
      <sheetName val="Титульный лист С-П"/>
      <sheetName val="10"/>
      <sheetName val="5"/>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 val="табл 1"/>
      <sheetName val="жилой фонд"/>
      <sheetName val="2002(v2)"/>
      <sheetName val="2002(v1)"/>
      <sheetName val="Лист13"/>
      <sheetName val="Работы "/>
      <sheetName val="план 2000"/>
      <sheetName val="Лист3"/>
      <sheetName val="навигация"/>
      <sheetName val="Т12"/>
      <sheetName val="ТО"/>
      <sheetName val="01"/>
      <sheetName val="гл.инженера ПМЭС"/>
      <sheetName val="списание СВП 2010г"/>
      <sheetName val="For Bezik Стратег-1130-июль"/>
      <sheetName val="трансформация"/>
      <sheetName val="ШР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Set"/>
      <sheetName val="Поставщики и субподрядчики"/>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сл_11_Тариф2010-20151"/>
      <sheetName val="Баланс_ээ1"/>
      <sheetName val="Баланс_мощности1"/>
      <sheetName val="Tarif_300_6_2004_для_фэк_скорр1"/>
      <sheetName val="Integrali_e_proporzionali"/>
      <sheetName val="1__Subsidiary"/>
      <sheetName val="Ген__не_уч__ОРЭМ"/>
      <sheetName val="шаблон_для_R3"/>
      <sheetName val="НВВ_утв_тарифы1"/>
      <sheetName val="Баланс_мощности_20071"/>
      <sheetName val="ИТОГИ__по_Н,Р,Э,Q1"/>
      <sheetName val="D-Test_of_FA_Installation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Поставщики_и_субподрядчики"/>
      <sheetName val="Таб1_1"/>
      <sheetName val="форма-прил_к_ф№1"/>
      <sheetName val="Данные_для_расчета"/>
      <sheetName val="Прил_1"/>
      <sheetName val="3_6_"/>
      <sheetName val="ESTI_"/>
      <sheetName val="Передача_электро_x0000_нергии"/>
      <sheetName val="Передача_электро"/>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4">
          <cell r="B4">
            <v>0</v>
          </cell>
        </row>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5">
          <cell r="A5" t="str">
            <v>Производство электроэнергии</v>
          </cell>
        </row>
      </sheetData>
      <sheetData sheetId="273">
        <row r="5">
          <cell r="A5" t="str">
            <v>Производство электроэнергии</v>
          </cell>
        </row>
      </sheetData>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ow r="39">
          <cell r="B39" t="str">
            <v>Сумма общехозяйственных расходов</v>
          </cell>
        </row>
      </sheetData>
      <sheetData sheetId="34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efreshError="1">
        <row r="3">
          <cell r="B3" t="e">
            <v>#NAME?</v>
          </cell>
        </row>
      </sheetData>
      <sheetData sheetId="1" refreshError="1"/>
      <sheetData sheetId="2" refreshError="1">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95"/>
  <sheetViews>
    <sheetView tabSelected="1" zoomScaleNormal="100" zoomScaleSheetLayoutView="100" workbookViewId="0">
      <selection activeCell="H113" sqref="H113:I113"/>
    </sheetView>
  </sheetViews>
  <sheetFormatPr defaultColWidth="9.1796875" defaultRowHeight="13" x14ac:dyDescent="0.35"/>
  <cols>
    <col min="1" max="1" width="6.26953125" style="1" bestFit="1" customWidth="1"/>
    <col min="2" max="2" width="40" style="1" customWidth="1"/>
    <col min="3" max="3" width="12.81640625" style="1" customWidth="1"/>
    <col min="4" max="4" width="9.7265625" style="1" customWidth="1"/>
    <col min="5" max="5" width="12.26953125" style="1" customWidth="1"/>
    <col min="6" max="6" width="9.7265625" style="1" customWidth="1"/>
    <col min="7" max="9" width="8.7265625" style="1" customWidth="1"/>
    <col min="10" max="10" width="17.1796875" style="1" hidden="1" customWidth="1"/>
    <col min="11" max="11" width="11.453125" style="1" hidden="1" customWidth="1"/>
    <col min="12" max="14" width="9.1796875" style="1" hidden="1" customWidth="1"/>
    <col min="15" max="15" width="10" style="1" hidden="1" customWidth="1"/>
    <col min="16" max="16" width="9.1796875" style="1" hidden="1" customWidth="1"/>
    <col min="17" max="17" width="13.1796875" style="1" hidden="1" customWidth="1"/>
    <col min="18" max="18" width="17.453125" style="1" hidden="1" customWidth="1"/>
    <col min="19" max="19" width="17.54296875" style="1" hidden="1" customWidth="1"/>
    <col min="20" max="20" width="12.81640625" style="1" hidden="1" customWidth="1"/>
    <col min="21" max="23" width="0" style="1" hidden="1" customWidth="1"/>
    <col min="24" max="24" width="12.1796875" style="1" hidden="1" customWidth="1"/>
    <col min="25" max="25" width="13.453125" style="1" hidden="1" customWidth="1"/>
    <col min="26" max="47" width="0" style="1" hidden="1" customWidth="1"/>
    <col min="48" max="49" width="9.1796875" style="1" hidden="1" customWidth="1"/>
    <col min="50" max="50" width="7.81640625" style="1" hidden="1" customWidth="1"/>
    <col min="51" max="51" width="13.7265625" style="1" hidden="1" customWidth="1"/>
    <col min="52" max="54" width="9.1796875" style="1" hidden="1" customWidth="1"/>
    <col min="55" max="55" width="37" style="1" hidden="1" customWidth="1"/>
    <col min="56" max="56" width="0" style="1" hidden="1" customWidth="1"/>
    <col min="57" max="58" width="14.7265625" style="1" hidden="1" customWidth="1"/>
    <col min="59" max="73" width="0" style="1" hidden="1" customWidth="1"/>
    <col min="74" max="75" width="11.453125" style="1" bestFit="1" customWidth="1"/>
    <col min="76" max="76" width="13.453125" style="1" bestFit="1" customWidth="1"/>
    <col min="77" max="77" width="11.453125" style="1" bestFit="1" customWidth="1"/>
    <col min="78" max="16384" width="9.1796875" style="1"/>
  </cols>
  <sheetData>
    <row r="1" spans="1:14" ht="10.9" customHeight="1" x14ac:dyDescent="0.35"/>
    <row r="2" spans="1:14" ht="10.9" customHeight="1" x14ac:dyDescent="0.35">
      <c r="A2" s="2" t="s">
        <v>0</v>
      </c>
      <c r="B2" s="2"/>
      <c r="C2" s="2"/>
      <c r="D2" s="2"/>
      <c r="E2" s="2"/>
      <c r="F2" s="2"/>
      <c r="G2" s="2"/>
      <c r="H2" s="2"/>
      <c r="I2" s="2"/>
    </row>
    <row r="3" spans="1:14" ht="10.9" customHeight="1" x14ac:dyDescent="0.35">
      <c r="A3" s="2" t="s">
        <v>1</v>
      </c>
      <c r="B3" s="2"/>
      <c r="C3" s="2"/>
      <c r="D3" s="2"/>
      <c r="E3" s="2"/>
      <c r="F3" s="2"/>
      <c r="G3" s="2"/>
      <c r="H3" s="2"/>
      <c r="I3" s="2"/>
    </row>
    <row r="4" spans="1:14" ht="10.9" customHeight="1" x14ac:dyDescent="0.35">
      <c r="A4" s="3"/>
      <c r="B4" s="3"/>
      <c r="C4" s="4" t="s">
        <v>2</v>
      </c>
      <c r="D4" s="3">
        <f>'[1]Группа масштаба'!B4</f>
        <v>2024</v>
      </c>
      <c r="E4" s="3" t="s">
        <v>3</v>
      </c>
      <c r="F4" s="3"/>
      <c r="G4" s="3"/>
      <c r="H4" s="3"/>
      <c r="I4" s="3"/>
    </row>
    <row r="5" spans="1:14" ht="10.9" customHeight="1" x14ac:dyDescent="0.35">
      <c r="A5" s="2" t="s">
        <v>4</v>
      </c>
      <c r="B5" s="2"/>
      <c r="C5" s="2"/>
      <c r="D5" s="2"/>
      <c r="E5" s="2"/>
      <c r="F5" s="2"/>
      <c r="G5" s="2"/>
      <c r="H5" s="2"/>
      <c r="I5" s="2"/>
    </row>
    <row r="6" spans="1:14" ht="10.9" customHeight="1" x14ac:dyDescent="0.35"/>
    <row r="7" spans="1:14" ht="10.9" customHeight="1" x14ac:dyDescent="0.35">
      <c r="A7" s="2" t="s">
        <v>5</v>
      </c>
      <c r="B7" s="2"/>
      <c r="C7" s="2"/>
      <c r="D7" s="2"/>
      <c r="E7" s="2"/>
      <c r="F7" s="2"/>
      <c r="G7" s="2"/>
      <c r="H7" s="2"/>
      <c r="I7" s="2"/>
    </row>
    <row r="8" spans="1:14" ht="10.9" customHeight="1" x14ac:dyDescent="0.35"/>
    <row r="9" spans="1:14" ht="10.9" customHeight="1" x14ac:dyDescent="0.35">
      <c r="B9" s="5" t="s">
        <v>6</v>
      </c>
      <c r="C9" s="6" t="s">
        <v>7</v>
      </c>
      <c r="D9" s="6"/>
      <c r="E9" s="6"/>
      <c r="F9" s="6"/>
      <c r="G9" s="6"/>
      <c r="H9" s="6"/>
      <c r="I9" s="6"/>
    </row>
    <row r="10" spans="1:14" ht="10.9" customHeight="1" x14ac:dyDescent="0.35">
      <c r="B10" s="5"/>
      <c r="C10" s="5"/>
      <c r="D10" s="5"/>
      <c r="E10" s="5"/>
      <c r="F10" s="5"/>
      <c r="G10" s="5"/>
      <c r="H10" s="5"/>
    </row>
    <row r="11" spans="1:14" ht="10.9" customHeight="1" x14ac:dyDescent="0.35">
      <c r="B11" s="5" t="s">
        <v>8</v>
      </c>
      <c r="C11" s="6" t="s">
        <v>9</v>
      </c>
      <c r="D11" s="6"/>
      <c r="E11" s="6"/>
      <c r="F11" s="6"/>
      <c r="G11" s="6"/>
      <c r="H11" s="6"/>
      <c r="I11" s="6"/>
    </row>
    <row r="12" spans="1:14" ht="10.9" customHeight="1" x14ac:dyDescent="0.3">
      <c r="B12" s="5"/>
      <c r="C12" s="5"/>
      <c r="D12" s="5"/>
      <c r="E12" s="5"/>
      <c r="F12" s="5"/>
      <c r="G12" s="5"/>
      <c r="H12" s="5"/>
      <c r="J12" s="7"/>
      <c r="K12" s="7"/>
      <c r="L12" s="7"/>
      <c r="M12" s="7"/>
      <c r="N12" s="7"/>
    </row>
    <row r="13" spans="1:14" ht="10.9" customHeight="1" x14ac:dyDescent="0.3">
      <c r="B13" s="5" t="s">
        <v>10</v>
      </c>
      <c r="C13" s="6" t="s">
        <v>11</v>
      </c>
      <c r="D13" s="6"/>
      <c r="E13" s="6"/>
      <c r="F13" s="6"/>
      <c r="G13" s="6"/>
      <c r="H13" s="6"/>
      <c r="I13" s="6"/>
      <c r="J13" s="7"/>
      <c r="K13" s="7"/>
      <c r="L13" s="7"/>
      <c r="M13" s="7"/>
      <c r="N13" s="7"/>
    </row>
    <row r="14" spans="1:14" ht="10.9" customHeight="1" x14ac:dyDescent="0.3">
      <c r="B14" s="5"/>
      <c r="C14" s="5"/>
      <c r="D14" s="5"/>
      <c r="E14" s="5"/>
      <c r="F14" s="5"/>
      <c r="G14" s="5"/>
      <c r="H14" s="5"/>
      <c r="J14" s="7"/>
      <c r="K14" s="7"/>
      <c r="L14" s="7"/>
      <c r="M14" s="7"/>
      <c r="N14" s="7"/>
    </row>
    <row r="15" spans="1:14" ht="10.9" customHeight="1" x14ac:dyDescent="0.35">
      <c r="B15" s="5" t="s">
        <v>12</v>
      </c>
      <c r="C15" s="6" t="str">
        <f>C13</f>
        <v>г. Чита, ул. Бабушкина, 38</v>
      </c>
      <c r="D15" s="6"/>
      <c r="E15" s="6"/>
      <c r="F15" s="6"/>
      <c r="G15" s="6"/>
      <c r="H15" s="6"/>
      <c r="I15" s="6"/>
      <c r="J15" s="8"/>
      <c r="K15" s="8"/>
      <c r="L15" s="8"/>
      <c r="M15" s="8"/>
      <c r="N15" s="8"/>
    </row>
    <row r="16" spans="1:14" ht="10.9" customHeight="1" x14ac:dyDescent="0.35">
      <c r="B16" s="5"/>
      <c r="C16" s="5"/>
      <c r="D16" s="5"/>
      <c r="E16" s="5"/>
      <c r="F16" s="5"/>
      <c r="G16" s="5"/>
      <c r="H16" s="5"/>
    </row>
    <row r="17" spans="1:18" ht="10.9" customHeight="1" x14ac:dyDescent="0.35">
      <c r="B17" s="5" t="s">
        <v>13</v>
      </c>
      <c r="C17" s="6">
        <v>7536066430</v>
      </c>
      <c r="D17" s="6"/>
      <c r="E17" s="6"/>
      <c r="F17" s="6"/>
      <c r="G17" s="6"/>
      <c r="H17" s="6"/>
      <c r="I17" s="6"/>
    </row>
    <row r="18" spans="1:18" ht="10.9" customHeight="1" x14ac:dyDescent="0.35">
      <c r="B18" s="5"/>
      <c r="C18" s="5"/>
      <c r="D18" s="5"/>
      <c r="E18" s="5"/>
      <c r="F18" s="5"/>
      <c r="G18" s="5"/>
      <c r="H18" s="5"/>
    </row>
    <row r="19" spans="1:18" ht="10.9" customHeight="1" x14ac:dyDescent="0.35">
      <c r="B19" s="5" t="s">
        <v>14</v>
      </c>
      <c r="C19" s="6">
        <v>753601001</v>
      </c>
      <c r="D19" s="6"/>
      <c r="E19" s="6"/>
      <c r="F19" s="6"/>
      <c r="G19" s="6"/>
      <c r="H19" s="6"/>
      <c r="I19" s="6"/>
    </row>
    <row r="20" spans="1:18" ht="10.9" customHeight="1" x14ac:dyDescent="0.35">
      <c r="B20" s="5"/>
      <c r="C20" s="5"/>
      <c r="D20" s="5"/>
      <c r="E20" s="5"/>
      <c r="F20" s="5"/>
      <c r="G20" s="5"/>
      <c r="H20" s="5"/>
    </row>
    <row r="21" spans="1:18" ht="10.9" customHeight="1" x14ac:dyDescent="0.35">
      <c r="B21" s="5" t="s">
        <v>15</v>
      </c>
      <c r="C21" s="6" t="s">
        <v>16</v>
      </c>
      <c r="D21" s="6"/>
      <c r="E21" s="6"/>
      <c r="F21" s="6"/>
      <c r="G21" s="6"/>
      <c r="H21" s="6"/>
      <c r="I21" s="6"/>
    </row>
    <row r="22" spans="1:18" ht="10.9" customHeight="1" x14ac:dyDescent="0.35">
      <c r="B22" s="5"/>
      <c r="C22" s="6"/>
      <c r="D22" s="6"/>
      <c r="E22" s="6"/>
      <c r="F22" s="6"/>
      <c r="G22" s="6"/>
      <c r="H22" s="6"/>
      <c r="I22" s="6"/>
    </row>
    <row r="23" spans="1:18" ht="10.9" customHeight="1" x14ac:dyDescent="0.35">
      <c r="B23" s="5" t="s">
        <v>17</v>
      </c>
      <c r="C23" s="6" t="s">
        <v>18</v>
      </c>
      <c r="D23" s="6"/>
      <c r="E23" s="6"/>
      <c r="F23" s="6"/>
      <c r="G23" s="6"/>
      <c r="H23" s="6"/>
      <c r="I23" s="6"/>
    </row>
    <row r="24" spans="1:18" ht="10.9" customHeight="1" x14ac:dyDescent="0.35">
      <c r="B24" s="5"/>
      <c r="C24" s="5"/>
      <c r="D24" s="5"/>
      <c r="E24" s="5"/>
      <c r="F24" s="5"/>
      <c r="G24" s="5"/>
      <c r="H24" s="5"/>
    </row>
    <row r="25" spans="1:18" ht="10.9" customHeight="1" x14ac:dyDescent="0.35">
      <c r="B25" s="5" t="s">
        <v>19</v>
      </c>
      <c r="C25" s="6" t="s">
        <v>20</v>
      </c>
      <c r="D25" s="6"/>
      <c r="E25" s="6"/>
      <c r="F25" s="6"/>
      <c r="G25" s="6"/>
      <c r="H25" s="6"/>
      <c r="I25" s="6"/>
    </row>
    <row r="26" spans="1:18" ht="10.9" customHeight="1" x14ac:dyDescent="0.35">
      <c r="B26" s="5"/>
      <c r="C26" s="5"/>
      <c r="D26" s="5"/>
      <c r="E26" s="5"/>
      <c r="F26" s="5"/>
      <c r="G26" s="5"/>
      <c r="H26" s="5"/>
    </row>
    <row r="27" spans="1:18" ht="10.9" customHeight="1" x14ac:dyDescent="0.35">
      <c r="B27" s="5" t="s">
        <v>21</v>
      </c>
      <c r="C27" s="6" t="s">
        <v>22</v>
      </c>
      <c r="D27" s="6"/>
      <c r="E27" s="6"/>
      <c r="F27" s="6"/>
      <c r="G27" s="6"/>
      <c r="H27" s="6"/>
      <c r="I27" s="6"/>
    </row>
    <row r="29" spans="1:18" ht="14" x14ac:dyDescent="0.35">
      <c r="A29" s="2" t="s">
        <v>23</v>
      </c>
      <c r="B29" s="2"/>
      <c r="C29" s="2"/>
      <c r="D29" s="2"/>
      <c r="E29" s="2"/>
      <c r="F29" s="2"/>
      <c r="G29" s="2"/>
      <c r="H29" s="2"/>
      <c r="I29" s="2"/>
    </row>
    <row r="30" spans="1:18" ht="13.5" thickBot="1" x14ac:dyDescent="0.4"/>
    <row r="31" spans="1:18" ht="93" customHeight="1" thickBot="1" x14ac:dyDescent="0.4">
      <c r="A31" s="9" t="s">
        <v>24</v>
      </c>
      <c r="B31" s="9" t="s">
        <v>25</v>
      </c>
      <c r="C31" s="9" t="s">
        <v>26</v>
      </c>
      <c r="D31" s="10" t="s">
        <v>27</v>
      </c>
      <c r="E31" s="10"/>
      <c r="F31" s="10" t="s">
        <v>28</v>
      </c>
      <c r="G31" s="10"/>
      <c r="H31" s="10" t="s">
        <v>29</v>
      </c>
      <c r="I31" s="10"/>
      <c r="R31" s="11"/>
    </row>
    <row r="32" spans="1:18" s="14" customFormat="1" ht="26" x14ac:dyDescent="0.35">
      <c r="A32" s="9" t="s">
        <v>30</v>
      </c>
      <c r="B32" s="12" t="s">
        <v>31</v>
      </c>
      <c r="C32" s="9"/>
      <c r="D32" s="13">
        <f>D34+D84+D94</f>
        <v>3418882.4697864004</v>
      </c>
      <c r="E32" s="13"/>
      <c r="F32" s="13">
        <f>F34+F84+F94</f>
        <v>3354678.3002200886</v>
      </c>
      <c r="G32" s="13"/>
      <c r="H32" s="13">
        <f>H34+H84+H94</f>
        <v>4027935.3000000007</v>
      </c>
      <c r="I32" s="13"/>
    </row>
    <row r="33" spans="1:20" x14ac:dyDescent="0.35">
      <c r="A33" s="15"/>
      <c r="B33" s="16" t="s">
        <v>32</v>
      </c>
      <c r="C33" s="15"/>
      <c r="D33" s="17"/>
      <c r="E33" s="17"/>
      <c r="F33" s="17"/>
      <c r="G33" s="17"/>
      <c r="H33" s="17"/>
      <c r="I33" s="17"/>
    </row>
    <row r="34" spans="1:20" s="14" customFormat="1" ht="26" x14ac:dyDescent="0.35">
      <c r="A34" s="9" t="s">
        <v>33</v>
      </c>
      <c r="B34" s="12" t="s">
        <v>34</v>
      </c>
      <c r="C34" s="9" t="s">
        <v>35</v>
      </c>
      <c r="D34" s="13">
        <f>D38</f>
        <v>1197595.2184000001</v>
      </c>
      <c r="E34" s="13"/>
      <c r="F34" s="13">
        <f>F38</f>
        <v>1148494.1000000001</v>
      </c>
      <c r="G34" s="13"/>
      <c r="H34" s="13">
        <f>H38</f>
        <v>1249000</v>
      </c>
      <c r="I34" s="13"/>
    </row>
    <row r="35" spans="1:20" x14ac:dyDescent="0.35">
      <c r="A35" s="15" t="s">
        <v>36</v>
      </c>
      <c r="B35" s="18" t="s">
        <v>37</v>
      </c>
      <c r="C35" s="15" t="s">
        <v>35</v>
      </c>
      <c r="D35" s="17"/>
      <c r="E35" s="17"/>
      <c r="F35" s="17"/>
      <c r="G35" s="17"/>
      <c r="H35" s="17"/>
      <c r="I35" s="17"/>
    </row>
    <row r="36" spans="1:20" x14ac:dyDescent="0.35">
      <c r="A36" s="15"/>
      <c r="B36" s="19" t="s">
        <v>38</v>
      </c>
      <c r="C36" s="15" t="s">
        <v>35</v>
      </c>
      <c r="D36" s="17"/>
      <c r="E36" s="17"/>
      <c r="F36" s="17"/>
      <c r="G36" s="17"/>
      <c r="H36" s="17"/>
      <c r="I36" s="17"/>
    </row>
    <row r="37" spans="1:20" x14ac:dyDescent="0.35">
      <c r="A37" s="15"/>
      <c r="B37" s="19" t="s">
        <v>39</v>
      </c>
      <c r="C37" s="15" t="s">
        <v>35</v>
      </c>
      <c r="D37" s="17"/>
      <c r="E37" s="17"/>
      <c r="F37" s="17"/>
      <c r="G37" s="17"/>
      <c r="H37" s="17"/>
      <c r="I37" s="17"/>
      <c r="J37" s="20"/>
      <c r="K37" s="20"/>
      <c r="R37" s="1">
        <v>515045896.99999994</v>
      </c>
      <c r="S37" s="1">
        <v>473144826.91999996</v>
      </c>
      <c r="T37" s="1">
        <v>988190723.91999984</v>
      </c>
    </row>
    <row r="38" spans="1:20" x14ac:dyDescent="0.35">
      <c r="A38" s="15" t="s">
        <v>40</v>
      </c>
      <c r="B38" s="18" t="s">
        <v>41</v>
      </c>
      <c r="C38" s="15" t="s">
        <v>35</v>
      </c>
      <c r="D38" s="17">
        <f>D39+D40</f>
        <v>1197595.2184000001</v>
      </c>
      <c r="E38" s="17"/>
      <c r="F38" s="17">
        <f>F39+F40</f>
        <v>1148494.1000000001</v>
      </c>
      <c r="G38" s="17"/>
      <c r="H38" s="17">
        <f>H39+H40</f>
        <v>1249000</v>
      </c>
      <c r="I38" s="17"/>
    </row>
    <row r="39" spans="1:20" x14ac:dyDescent="0.35">
      <c r="A39" s="15"/>
      <c r="B39" s="19" t="s">
        <v>42</v>
      </c>
      <c r="C39" s="15" t="s">
        <v>35</v>
      </c>
      <c r="D39" s="17">
        <f>'[1]Объемы 1пг и 2пг'!C156</f>
        <v>628159.98479999998</v>
      </c>
      <c r="E39" s="17"/>
      <c r="F39" s="17">
        <f>'[1]Объемы 1пг и 2пг'!C90</f>
        <v>597858.80000000005</v>
      </c>
      <c r="G39" s="17"/>
      <c r="H39" s="17">
        <f>'[1]Объемы 1пг и 2пг'!C32</f>
        <v>648105.29999999993</v>
      </c>
      <c r="I39" s="17"/>
      <c r="K39" s="21"/>
    </row>
    <row r="40" spans="1:20" x14ac:dyDescent="0.35">
      <c r="A40" s="15"/>
      <c r="B40" s="19" t="s">
        <v>39</v>
      </c>
      <c r="C40" s="15" t="s">
        <v>35</v>
      </c>
      <c r="D40" s="17">
        <f>'[1]Объемы 1пг и 2пг'!D156</f>
        <v>569435.23360000004</v>
      </c>
      <c r="E40" s="17"/>
      <c r="F40" s="17">
        <f>'[1]Объемы 1пг и 2пг'!D93</f>
        <v>550635.29999999993</v>
      </c>
      <c r="G40" s="17"/>
      <c r="H40" s="17">
        <f>'[1]Объемы 1пг и 2пг'!D32</f>
        <v>600894.69999999995</v>
      </c>
      <c r="I40" s="17"/>
      <c r="R40" s="1">
        <v>479.26010000000002</v>
      </c>
    </row>
    <row r="41" spans="1:20" x14ac:dyDescent="0.35">
      <c r="A41" s="15"/>
      <c r="B41" s="16" t="s">
        <v>32</v>
      </c>
      <c r="C41" s="15"/>
      <c r="D41" s="17"/>
      <c r="E41" s="17"/>
      <c r="F41" s="17"/>
      <c r="G41" s="17"/>
      <c r="H41" s="17"/>
      <c r="I41" s="17"/>
      <c r="R41" s="1">
        <v>465.59989999999999</v>
      </c>
    </row>
    <row r="42" spans="1:20" ht="65" x14ac:dyDescent="0.35">
      <c r="A42" s="15" t="s">
        <v>43</v>
      </c>
      <c r="B42" s="18" t="s">
        <v>44</v>
      </c>
      <c r="C42" s="15" t="s">
        <v>35</v>
      </c>
      <c r="D42" s="17"/>
      <c r="E42" s="17"/>
      <c r="F42" s="17"/>
      <c r="G42" s="17"/>
      <c r="H42" s="17"/>
      <c r="I42" s="17"/>
      <c r="R42" s="1">
        <v>944.86</v>
      </c>
    </row>
    <row r="43" spans="1:20" x14ac:dyDescent="0.35">
      <c r="A43" s="15" t="s">
        <v>45</v>
      </c>
      <c r="B43" s="19" t="s">
        <v>37</v>
      </c>
      <c r="C43" s="15" t="s">
        <v>35</v>
      </c>
      <c r="D43" s="17"/>
      <c r="E43" s="17"/>
      <c r="F43" s="17"/>
      <c r="G43" s="17"/>
      <c r="H43" s="17"/>
      <c r="I43" s="17"/>
    </row>
    <row r="44" spans="1:20" x14ac:dyDescent="0.35">
      <c r="A44" s="15"/>
      <c r="B44" s="22" t="s">
        <v>38</v>
      </c>
      <c r="C44" s="15" t="s">
        <v>35</v>
      </c>
      <c r="D44" s="17"/>
      <c r="E44" s="17"/>
      <c r="F44" s="17"/>
      <c r="G44" s="17"/>
      <c r="H44" s="17"/>
      <c r="I44" s="17"/>
    </row>
    <row r="45" spans="1:20" x14ac:dyDescent="0.35">
      <c r="A45" s="15"/>
      <c r="B45" s="22" t="s">
        <v>39</v>
      </c>
      <c r="C45" s="15" t="s">
        <v>35</v>
      </c>
      <c r="D45" s="17"/>
      <c r="E45" s="17"/>
      <c r="F45" s="17"/>
      <c r="G45" s="17"/>
      <c r="H45" s="17"/>
      <c r="I45" s="17"/>
    </row>
    <row r="46" spans="1:20" x14ac:dyDescent="0.35">
      <c r="A46" s="15" t="s">
        <v>46</v>
      </c>
      <c r="B46" s="19" t="s">
        <v>47</v>
      </c>
      <c r="C46" s="15" t="s">
        <v>35</v>
      </c>
      <c r="D46" s="17"/>
      <c r="E46" s="17"/>
      <c r="F46" s="17"/>
      <c r="G46" s="17"/>
      <c r="H46" s="17"/>
      <c r="I46" s="17"/>
      <c r="R46" s="1">
        <v>515045.897</v>
      </c>
      <c r="S46" s="1">
        <v>473144.82691999996</v>
      </c>
    </row>
    <row r="47" spans="1:20" x14ac:dyDescent="0.35">
      <c r="A47" s="15"/>
      <c r="B47" s="22" t="s">
        <v>38</v>
      </c>
      <c r="C47" s="15" t="s">
        <v>35</v>
      </c>
      <c r="D47" s="17"/>
      <c r="E47" s="17"/>
      <c r="F47" s="17"/>
      <c r="G47" s="17"/>
      <c r="H47" s="17"/>
      <c r="I47" s="17"/>
    </row>
    <row r="48" spans="1:20" x14ac:dyDescent="0.35">
      <c r="A48" s="15"/>
      <c r="B48" s="22" t="s">
        <v>39</v>
      </c>
      <c r="C48" s="15" t="s">
        <v>35</v>
      </c>
      <c r="D48" s="17"/>
      <c r="E48" s="17"/>
      <c r="F48" s="17"/>
      <c r="G48" s="17"/>
      <c r="H48" s="17"/>
      <c r="I48" s="17"/>
    </row>
    <row r="49" spans="1:9" ht="52" x14ac:dyDescent="0.35">
      <c r="A49" s="15" t="s">
        <v>48</v>
      </c>
      <c r="B49" s="18" t="s">
        <v>49</v>
      </c>
      <c r="C49" s="15" t="s">
        <v>35</v>
      </c>
      <c r="D49" s="17"/>
      <c r="E49" s="17"/>
      <c r="F49" s="17"/>
      <c r="G49" s="17"/>
      <c r="H49" s="17"/>
      <c r="I49" s="17"/>
    </row>
    <row r="50" spans="1:9" x14ac:dyDescent="0.35">
      <c r="A50" s="15" t="s">
        <v>50</v>
      </c>
      <c r="B50" s="19" t="s">
        <v>37</v>
      </c>
      <c r="C50" s="15" t="s">
        <v>35</v>
      </c>
      <c r="D50" s="17"/>
      <c r="E50" s="17"/>
      <c r="F50" s="17"/>
      <c r="G50" s="17"/>
      <c r="H50" s="17"/>
      <c r="I50" s="17"/>
    </row>
    <row r="51" spans="1:9" x14ac:dyDescent="0.35">
      <c r="A51" s="15"/>
      <c r="B51" s="22" t="s">
        <v>38</v>
      </c>
      <c r="C51" s="15" t="s">
        <v>35</v>
      </c>
      <c r="D51" s="17"/>
      <c r="E51" s="17"/>
      <c r="F51" s="17"/>
      <c r="G51" s="17"/>
      <c r="H51" s="17"/>
      <c r="I51" s="17"/>
    </row>
    <row r="52" spans="1:9" x14ac:dyDescent="0.35">
      <c r="A52" s="15"/>
      <c r="B52" s="22" t="s">
        <v>39</v>
      </c>
      <c r="C52" s="15" t="s">
        <v>35</v>
      </c>
      <c r="D52" s="17"/>
      <c r="E52" s="17"/>
      <c r="F52" s="17"/>
      <c r="G52" s="17"/>
      <c r="H52" s="17"/>
      <c r="I52" s="17"/>
    </row>
    <row r="53" spans="1:9" x14ac:dyDescent="0.35">
      <c r="A53" s="15" t="s">
        <v>51</v>
      </c>
      <c r="B53" s="19" t="s">
        <v>47</v>
      </c>
      <c r="C53" s="15" t="s">
        <v>35</v>
      </c>
      <c r="D53" s="17"/>
      <c r="E53" s="17"/>
      <c r="F53" s="17"/>
      <c r="G53" s="17"/>
      <c r="H53" s="17"/>
      <c r="I53" s="17"/>
    </row>
    <row r="54" spans="1:9" x14ac:dyDescent="0.35">
      <c r="A54" s="15"/>
      <c r="B54" s="22" t="s">
        <v>38</v>
      </c>
      <c r="C54" s="15" t="s">
        <v>35</v>
      </c>
      <c r="D54" s="17"/>
      <c r="E54" s="17"/>
      <c r="F54" s="17"/>
      <c r="G54" s="17"/>
      <c r="H54" s="17"/>
      <c r="I54" s="17"/>
    </row>
    <row r="55" spans="1:9" x14ac:dyDescent="0.35">
      <c r="A55" s="15"/>
      <c r="B55" s="22" t="s">
        <v>39</v>
      </c>
      <c r="C55" s="15" t="s">
        <v>35</v>
      </c>
      <c r="D55" s="17"/>
      <c r="E55" s="17"/>
      <c r="F55" s="17"/>
      <c r="G55" s="17"/>
      <c r="H55" s="17"/>
      <c r="I55" s="17"/>
    </row>
    <row r="56" spans="1:9" ht="56.25" customHeight="1" x14ac:dyDescent="0.35">
      <c r="A56" s="15" t="s">
        <v>52</v>
      </c>
      <c r="B56" s="18" t="s">
        <v>53</v>
      </c>
      <c r="C56" s="15" t="s">
        <v>35</v>
      </c>
      <c r="D56" s="17"/>
      <c r="E56" s="17"/>
      <c r="F56" s="17"/>
      <c r="G56" s="17"/>
      <c r="H56" s="17"/>
      <c r="I56" s="17"/>
    </row>
    <row r="57" spans="1:9" x14ac:dyDescent="0.35">
      <c r="A57" s="15" t="s">
        <v>54</v>
      </c>
      <c r="B57" s="19" t="s">
        <v>37</v>
      </c>
      <c r="C57" s="15" t="s">
        <v>35</v>
      </c>
      <c r="D57" s="17"/>
      <c r="E57" s="17"/>
      <c r="F57" s="17"/>
      <c r="G57" s="17"/>
      <c r="H57" s="17"/>
      <c r="I57" s="17"/>
    </row>
    <row r="58" spans="1:9" x14ac:dyDescent="0.35">
      <c r="A58" s="15"/>
      <c r="B58" s="22" t="s">
        <v>38</v>
      </c>
      <c r="C58" s="15" t="s">
        <v>35</v>
      </c>
      <c r="D58" s="17"/>
      <c r="E58" s="17"/>
      <c r="F58" s="17"/>
      <c r="G58" s="17"/>
      <c r="H58" s="17"/>
      <c r="I58" s="17"/>
    </row>
    <row r="59" spans="1:9" x14ac:dyDescent="0.35">
      <c r="A59" s="15"/>
      <c r="B59" s="22" t="s">
        <v>39</v>
      </c>
      <c r="C59" s="15" t="s">
        <v>35</v>
      </c>
      <c r="D59" s="17"/>
      <c r="E59" s="17"/>
      <c r="F59" s="17"/>
      <c r="G59" s="17"/>
      <c r="H59" s="17"/>
      <c r="I59" s="17"/>
    </row>
    <row r="60" spans="1:9" x14ac:dyDescent="0.35">
      <c r="A60" s="15" t="s">
        <v>55</v>
      </c>
      <c r="B60" s="19" t="s">
        <v>47</v>
      </c>
      <c r="C60" s="15" t="s">
        <v>35</v>
      </c>
      <c r="D60" s="17"/>
      <c r="E60" s="17"/>
      <c r="F60" s="17"/>
      <c r="G60" s="17"/>
      <c r="H60" s="17"/>
      <c r="I60" s="17"/>
    </row>
    <row r="61" spans="1:9" x14ac:dyDescent="0.35">
      <c r="A61" s="15"/>
      <c r="B61" s="22" t="s">
        <v>38</v>
      </c>
      <c r="C61" s="15" t="s">
        <v>35</v>
      </c>
      <c r="D61" s="17"/>
      <c r="E61" s="17"/>
      <c r="F61" s="17"/>
      <c r="G61" s="17"/>
      <c r="H61" s="17"/>
      <c r="I61" s="17"/>
    </row>
    <row r="62" spans="1:9" x14ac:dyDescent="0.35">
      <c r="A62" s="15"/>
      <c r="B62" s="22" t="s">
        <v>39</v>
      </c>
      <c r="C62" s="15" t="s">
        <v>35</v>
      </c>
      <c r="D62" s="17"/>
      <c r="E62" s="17"/>
      <c r="F62" s="17"/>
      <c r="G62" s="17"/>
      <c r="H62" s="17"/>
      <c r="I62" s="17"/>
    </row>
    <row r="63" spans="1:9" ht="65" x14ac:dyDescent="0.35">
      <c r="A63" s="15" t="s">
        <v>56</v>
      </c>
      <c r="B63" s="18" t="s">
        <v>57</v>
      </c>
      <c r="C63" s="15" t="s">
        <v>35</v>
      </c>
      <c r="D63" s="17"/>
      <c r="E63" s="17"/>
      <c r="F63" s="17"/>
      <c r="G63" s="17"/>
      <c r="H63" s="17"/>
      <c r="I63" s="17"/>
    </row>
    <row r="64" spans="1:9" x14ac:dyDescent="0.35">
      <c r="A64" s="15" t="s">
        <v>58</v>
      </c>
      <c r="B64" s="19" t="s">
        <v>37</v>
      </c>
      <c r="C64" s="15" t="s">
        <v>35</v>
      </c>
      <c r="D64" s="17"/>
      <c r="E64" s="17"/>
      <c r="F64" s="17"/>
      <c r="G64" s="17"/>
      <c r="H64" s="17"/>
      <c r="I64" s="17"/>
    </row>
    <row r="65" spans="1:18" x14ac:dyDescent="0.35">
      <c r="A65" s="15"/>
      <c r="B65" s="22" t="s">
        <v>38</v>
      </c>
      <c r="C65" s="15" t="s">
        <v>35</v>
      </c>
      <c r="D65" s="17"/>
      <c r="E65" s="17"/>
      <c r="F65" s="17"/>
      <c r="G65" s="17"/>
      <c r="H65" s="17"/>
      <c r="I65" s="17"/>
    </row>
    <row r="66" spans="1:18" x14ac:dyDescent="0.35">
      <c r="A66" s="15"/>
      <c r="B66" s="22" t="s">
        <v>39</v>
      </c>
      <c r="C66" s="15" t="s">
        <v>35</v>
      </c>
      <c r="D66" s="17"/>
      <c r="E66" s="17"/>
      <c r="F66" s="17"/>
      <c r="G66" s="17"/>
      <c r="H66" s="17"/>
      <c r="I66" s="17"/>
    </row>
    <row r="67" spans="1:18" x14ac:dyDescent="0.35">
      <c r="A67" s="15" t="s">
        <v>59</v>
      </c>
      <c r="B67" s="19" t="s">
        <v>47</v>
      </c>
      <c r="C67" s="15" t="s">
        <v>35</v>
      </c>
      <c r="D67" s="17"/>
      <c r="E67" s="17"/>
      <c r="F67" s="17"/>
      <c r="G67" s="17"/>
      <c r="H67" s="17"/>
      <c r="I67" s="17"/>
    </row>
    <row r="68" spans="1:18" x14ac:dyDescent="0.35">
      <c r="A68" s="15"/>
      <c r="B68" s="22" t="s">
        <v>38</v>
      </c>
      <c r="C68" s="15" t="s">
        <v>35</v>
      </c>
      <c r="D68" s="17"/>
      <c r="E68" s="17"/>
      <c r="F68" s="17"/>
      <c r="G68" s="17"/>
      <c r="H68" s="17"/>
      <c r="I68" s="17"/>
    </row>
    <row r="69" spans="1:18" x14ac:dyDescent="0.35">
      <c r="A69" s="15"/>
      <c r="B69" s="22" t="s">
        <v>39</v>
      </c>
      <c r="C69" s="15" t="s">
        <v>35</v>
      </c>
      <c r="D69" s="17"/>
      <c r="E69" s="17"/>
      <c r="F69" s="17"/>
      <c r="G69" s="17"/>
      <c r="H69" s="17"/>
      <c r="I69" s="17"/>
    </row>
    <row r="70" spans="1:18" ht="26" x14ac:dyDescent="0.35">
      <c r="A70" s="15" t="s">
        <v>60</v>
      </c>
      <c r="B70" s="18" t="s">
        <v>61</v>
      </c>
      <c r="C70" s="15" t="s">
        <v>35</v>
      </c>
      <c r="D70" s="17"/>
      <c r="E70" s="17"/>
      <c r="F70" s="17"/>
      <c r="G70" s="17"/>
      <c r="H70" s="17"/>
      <c r="I70" s="17"/>
    </row>
    <row r="71" spans="1:18" x14ac:dyDescent="0.35">
      <c r="A71" s="15" t="s">
        <v>62</v>
      </c>
      <c r="B71" s="19" t="s">
        <v>37</v>
      </c>
      <c r="C71" s="15" t="s">
        <v>35</v>
      </c>
      <c r="D71" s="17"/>
      <c r="E71" s="17"/>
      <c r="F71" s="17"/>
      <c r="G71" s="17"/>
      <c r="H71" s="17"/>
      <c r="I71" s="17"/>
    </row>
    <row r="72" spans="1:18" x14ac:dyDescent="0.35">
      <c r="A72" s="15"/>
      <c r="B72" s="22" t="s">
        <v>38</v>
      </c>
      <c r="C72" s="15" t="s">
        <v>35</v>
      </c>
      <c r="D72" s="17"/>
      <c r="E72" s="17"/>
      <c r="F72" s="17"/>
      <c r="G72" s="17"/>
      <c r="H72" s="17"/>
      <c r="I72" s="17"/>
    </row>
    <row r="73" spans="1:18" x14ac:dyDescent="0.35">
      <c r="A73" s="15"/>
      <c r="B73" s="22" t="s">
        <v>39</v>
      </c>
      <c r="C73" s="15" t="s">
        <v>35</v>
      </c>
      <c r="D73" s="17"/>
      <c r="E73" s="17"/>
      <c r="F73" s="17"/>
      <c r="G73" s="17"/>
      <c r="H73" s="17"/>
      <c r="I73" s="17"/>
    </row>
    <row r="74" spans="1:18" x14ac:dyDescent="0.35">
      <c r="A74" s="15" t="s">
        <v>63</v>
      </c>
      <c r="B74" s="19" t="s">
        <v>47</v>
      </c>
      <c r="C74" s="15" t="s">
        <v>35</v>
      </c>
      <c r="D74" s="17"/>
      <c r="E74" s="17"/>
      <c r="F74" s="17"/>
      <c r="G74" s="17"/>
      <c r="H74" s="17"/>
      <c r="I74" s="17"/>
    </row>
    <row r="75" spans="1:18" x14ac:dyDescent="0.35">
      <c r="A75" s="15"/>
      <c r="B75" s="22" t="s">
        <v>38</v>
      </c>
      <c r="C75" s="15" t="s">
        <v>35</v>
      </c>
      <c r="D75" s="17"/>
      <c r="E75" s="17"/>
      <c r="F75" s="17"/>
      <c r="G75" s="17"/>
      <c r="H75" s="17"/>
      <c r="I75" s="17"/>
    </row>
    <row r="76" spans="1:18" x14ac:dyDescent="0.35">
      <c r="A76" s="15"/>
      <c r="B76" s="22" t="s">
        <v>39</v>
      </c>
      <c r="C76" s="15" t="s">
        <v>35</v>
      </c>
      <c r="D76" s="17"/>
      <c r="E76" s="17"/>
      <c r="F76" s="17"/>
      <c r="G76" s="17"/>
      <c r="H76" s="17"/>
      <c r="I76" s="17"/>
    </row>
    <row r="77" spans="1:18" ht="26" x14ac:dyDescent="0.35">
      <c r="A77" s="15" t="s">
        <v>64</v>
      </c>
      <c r="B77" s="18" t="s">
        <v>65</v>
      </c>
      <c r="C77" s="15" t="s">
        <v>35</v>
      </c>
      <c r="D77" s="17"/>
      <c r="E77" s="17"/>
      <c r="F77" s="17"/>
      <c r="G77" s="17"/>
      <c r="H77" s="17"/>
      <c r="I77" s="17"/>
    </row>
    <row r="78" spans="1:18" x14ac:dyDescent="0.35">
      <c r="A78" s="15" t="s">
        <v>66</v>
      </c>
      <c r="B78" s="19" t="s">
        <v>37</v>
      </c>
      <c r="C78" s="15" t="s">
        <v>35</v>
      </c>
      <c r="D78" s="17"/>
      <c r="E78" s="17"/>
      <c r="F78" s="17"/>
      <c r="G78" s="17"/>
      <c r="H78" s="17"/>
      <c r="I78" s="17"/>
    </row>
    <row r="79" spans="1:18" x14ac:dyDescent="0.35">
      <c r="A79" s="15"/>
      <c r="B79" s="22" t="s">
        <v>38</v>
      </c>
      <c r="C79" s="15" t="s">
        <v>35</v>
      </c>
      <c r="D79" s="17"/>
      <c r="E79" s="17"/>
      <c r="F79" s="17"/>
      <c r="G79" s="17"/>
      <c r="H79" s="17"/>
      <c r="I79" s="17"/>
      <c r="R79" s="1">
        <v>1321.1001000000001</v>
      </c>
    </row>
    <row r="80" spans="1:18" ht="13.5" thickBot="1" x14ac:dyDescent="0.4">
      <c r="A80" s="15"/>
      <c r="B80" s="22" t="s">
        <v>39</v>
      </c>
      <c r="C80" s="15" t="s">
        <v>35</v>
      </c>
      <c r="D80" s="17"/>
      <c r="E80" s="17"/>
      <c r="F80" s="17"/>
      <c r="G80" s="17"/>
      <c r="H80" s="17"/>
      <c r="I80" s="17"/>
    </row>
    <row r="81" spans="1:28" ht="26.5" thickBot="1" x14ac:dyDescent="0.4">
      <c r="A81" s="15" t="s">
        <v>67</v>
      </c>
      <c r="B81" s="19" t="s">
        <v>47</v>
      </c>
      <c r="C81" s="15" t="s">
        <v>35</v>
      </c>
      <c r="D81" s="17"/>
      <c r="E81" s="17"/>
      <c r="F81" s="17"/>
      <c r="G81" s="17"/>
      <c r="H81" s="17"/>
      <c r="I81" s="17"/>
      <c r="K81" s="23" t="s">
        <v>68</v>
      </c>
      <c r="L81" s="24"/>
      <c r="M81" s="24"/>
      <c r="N81" s="24"/>
      <c r="O81" s="24"/>
      <c r="P81" s="24"/>
      <c r="Q81" s="25"/>
      <c r="Y81" s="1" t="s">
        <v>69</v>
      </c>
      <c r="Z81" s="1" t="s">
        <v>70</v>
      </c>
    </row>
    <row r="82" spans="1:28" ht="26" x14ac:dyDescent="0.3">
      <c r="A82" s="15"/>
      <c r="B82" s="22" t="s">
        <v>38</v>
      </c>
      <c r="C82" s="15" t="s">
        <v>35</v>
      </c>
      <c r="D82" s="17"/>
      <c r="E82" s="17"/>
      <c r="F82" s="17"/>
      <c r="G82" s="17"/>
      <c r="H82" s="17"/>
      <c r="I82" s="17"/>
      <c r="K82" s="26"/>
      <c r="L82" s="27"/>
      <c r="M82" s="27" t="s">
        <v>71</v>
      </c>
      <c r="N82" s="27" t="s">
        <v>72</v>
      </c>
      <c r="O82" s="27" t="s">
        <v>73</v>
      </c>
      <c r="P82" s="27" t="s">
        <v>74</v>
      </c>
      <c r="Q82" s="28" t="s">
        <v>75</v>
      </c>
      <c r="W82" s="29" t="s">
        <v>76</v>
      </c>
      <c r="X82" s="30"/>
      <c r="Y82" s="31">
        <v>316249.02929799998</v>
      </c>
      <c r="Z82" s="15">
        <v>265751.1195655</v>
      </c>
    </row>
    <row r="83" spans="1:28" ht="14" x14ac:dyDescent="0.3">
      <c r="A83" s="15"/>
      <c r="B83" s="22" t="s">
        <v>39</v>
      </c>
      <c r="C83" s="15" t="s">
        <v>35</v>
      </c>
      <c r="D83" s="17"/>
      <c r="E83" s="17"/>
      <c r="F83" s="17"/>
      <c r="G83" s="17"/>
      <c r="H83" s="17"/>
      <c r="I83" s="17"/>
      <c r="K83" s="32" t="s">
        <v>77</v>
      </c>
      <c r="L83" s="15" t="s">
        <v>78</v>
      </c>
      <c r="M83" s="15">
        <v>230985.541</v>
      </c>
      <c r="N83" s="15">
        <v>125454.05499999999</v>
      </c>
      <c r="O83" s="15"/>
      <c r="P83" s="15"/>
      <c r="Q83" s="33">
        <f>M83+N83+O83+P83</f>
        <v>356439.59600000002</v>
      </c>
      <c r="W83" s="29" t="s">
        <v>79</v>
      </c>
      <c r="X83" s="30"/>
      <c r="Y83" s="31">
        <v>172516.30622679999</v>
      </c>
      <c r="Z83" s="15">
        <v>157919.26097869998</v>
      </c>
    </row>
    <row r="84" spans="1:28" s="14" customFormat="1" ht="65" x14ac:dyDescent="0.3">
      <c r="A84" s="9" t="s">
        <v>80</v>
      </c>
      <c r="B84" s="12" t="s">
        <v>81</v>
      </c>
      <c r="C84" s="9" t="s">
        <v>35</v>
      </c>
      <c r="D84" s="13">
        <f>D85+D88+D91</f>
        <v>1505214.6173864</v>
      </c>
      <c r="E84" s="13"/>
      <c r="F84" s="13">
        <f>F85+F88+F91</f>
        <v>1551898.8002200883</v>
      </c>
      <c r="G84" s="13"/>
      <c r="H84" s="13">
        <f>H85+H88+H91</f>
        <v>2158293.1000000006</v>
      </c>
      <c r="I84" s="13"/>
      <c r="K84" s="34"/>
      <c r="L84" s="9" t="s">
        <v>82</v>
      </c>
      <c r="M84" s="9">
        <v>183.345</v>
      </c>
      <c r="N84" s="9"/>
      <c r="O84" s="9"/>
      <c r="P84" s="9"/>
      <c r="Q84" s="33">
        <f>M84+N84+O84+P84</f>
        <v>183.345</v>
      </c>
      <c r="R84" s="14">
        <v>1000</v>
      </c>
      <c r="U84" s="14">
        <v>1190.8129000000001</v>
      </c>
      <c r="W84" s="29" t="s">
        <v>83</v>
      </c>
      <c r="X84" s="30"/>
      <c r="Y84" s="31">
        <v>128628.9041862</v>
      </c>
      <c r="Z84" s="9">
        <v>155258.76126490001</v>
      </c>
    </row>
    <row r="85" spans="1:28" x14ac:dyDescent="0.35">
      <c r="A85" s="15"/>
      <c r="B85" s="18" t="s">
        <v>84</v>
      </c>
      <c r="C85" s="15" t="s">
        <v>35</v>
      </c>
      <c r="D85" s="17">
        <f>D86+D87</f>
        <v>922061.87556389999</v>
      </c>
      <c r="E85" s="17"/>
      <c r="F85" s="17">
        <f>F86+F87</f>
        <v>949014.31910053384</v>
      </c>
      <c r="G85" s="17"/>
      <c r="H85" s="17">
        <f>H86+H87</f>
        <v>1008386.575285468</v>
      </c>
      <c r="I85" s="17"/>
      <c r="J85" s="35" t="s">
        <v>85</v>
      </c>
      <c r="K85" s="34"/>
      <c r="L85" s="9" t="s">
        <v>82</v>
      </c>
      <c r="M85" s="9"/>
      <c r="N85" s="9"/>
      <c r="O85" s="9"/>
      <c r="P85" s="9"/>
      <c r="Q85" s="36">
        <f>M85+N85+O85+P85</f>
        <v>0</v>
      </c>
      <c r="R85" s="1">
        <v>294642.63739254361</v>
      </c>
      <c r="S85" s="1">
        <v>252138.45362599214</v>
      </c>
      <c r="T85" s="1">
        <v>546781.09101853578</v>
      </c>
      <c r="U85" s="37"/>
    </row>
    <row r="86" spans="1:28" x14ac:dyDescent="0.35">
      <c r="A86" s="15"/>
      <c r="B86" s="19" t="s">
        <v>38</v>
      </c>
      <c r="C86" s="15" t="s">
        <v>35</v>
      </c>
      <c r="D86" s="17">
        <f>'[1]Объемы 1пг и 2пг'!C152+'[1]Объемы 1пг и 2пг'!C153</f>
        <v>486987.42111889995</v>
      </c>
      <c r="E86" s="17"/>
      <c r="F86" s="17">
        <f>'[1]Объемы 1пг и 2пг'!C70+'[1]Объемы 1пг и 2пг'!C71+'[1]Объемы 1пг и 2пг'!C72+'[1]Объемы 1пг и 2пг'!C73+'[1]Объемы 1пг и 2пг'!C74+'[1]Объемы 1пг и 2пг'!C75+'[1]Объемы 1пг и 2пг'!C76+'[1]Объемы 1пг и 2пг'!C77+'[1]Объемы 1пг и 2пг'!C78+'[1]Объемы 1пг и 2пг'!C79</f>
        <v>478448.18876632891</v>
      </c>
      <c r="G86" s="17"/>
      <c r="H86" s="17">
        <f>'[1]Объемы 1пг и 2пг'!C7+'[1]Объемы 1пг и 2пг'!C8+'[1]Объемы 1пг и 2пг'!C9+'[1]Объемы 1пг и 2пг'!C10+'[1]Объемы 1пг и 2пг'!C11+'[1]Объемы 1пг и 2пг'!C12+'[1]Объемы 1пг и 2пг'!C13+'[1]Объемы 1пг и 2пг'!C14+'[1]Объемы 1пг и 2пг'!C15+'[1]Объемы 1пг и 2пг'!C16</f>
        <v>502343.72117900383</v>
      </c>
      <c r="I86" s="17"/>
      <c r="J86" s="35" t="s">
        <v>86</v>
      </c>
      <c r="K86" s="34"/>
      <c r="L86" s="15" t="s">
        <v>87</v>
      </c>
      <c r="M86" s="15">
        <v>99.382000000000005</v>
      </c>
      <c r="N86" s="15">
        <v>3916.8069999999998</v>
      </c>
      <c r="O86" s="15">
        <v>78807.135999999999</v>
      </c>
      <c r="P86" s="15">
        <v>17905.317999999999</v>
      </c>
      <c r="Q86" s="36">
        <f>M86+N86+O86+P86</f>
        <v>100728.643</v>
      </c>
      <c r="R86" s="1">
        <v>160729.85132228362</v>
      </c>
      <c r="S86" s="1">
        <v>149830.10542356354</v>
      </c>
      <c r="T86" s="1">
        <v>310559.95674584719</v>
      </c>
      <c r="U86" s="37"/>
    </row>
    <row r="87" spans="1:28" x14ac:dyDescent="0.35">
      <c r="A87" s="15"/>
      <c r="B87" s="19" t="s">
        <v>39</v>
      </c>
      <c r="C87" s="15" t="s">
        <v>35</v>
      </c>
      <c r="D87" s="17">
        <f>'[1]Объемы 1пг и 2пг'!D152+'[1]Объемы 1пг и 2пг'!D153</f>
        <v>435074.45444500004</v>
      </c>
      <c r="E87" s="17"/>
      <c r="F87" s="17">
        <f>'[1]Объемы 1пг и 2пг'!D70+'[1]Объемы 1пг и 2пг'!D71+'[1]Объемы 1пг и 2пг'!D72+'[1]Объемы 1пг и 2пг'!D73+'[1]Объемы 1пг и 2пг'!D74+'[1]Объемы 1пг и 2пг'!D75+'[1]Объемы 1пг и 2пг'!D76+'[1]Объемы 1пг и 2пг'!D77+'[1]Объемы 1пг и 2пг'!D78+'[1]Объемы 1пг и 2пг'!D79</f>
        <v>470566.13033420488</v>
      </c>
      <c r="G87" s="17"/>
      <c r="H87" s="17">
        <f>'[1]Объемы 1пг и 2пг'!D7+'[1]Объемы 1пг и 2пг'!D8+'[1]Объемы 1пг и 2пг'!D9+'[1]Объемы 1пг и 2пг'!D10+'[1]Объемы 1пг и 2пг'!D11+'[1]Объемы 1пг и 2пг'!D12+'[1]Объемы 1пг и 2пг'!D13+'[1]Объемы 1пг и 2пг'!D14+'[1]Объемы 1пг и 2пг'!D15+'[1]Объемы 1пг и 2пг'!D16</f>
        <v>506042.85410646419</v>
      </c>
      <c r="I87" s="17"/>
      <c r="J87" s="35" t="s">
        <v>88</v>
      </c>
      <c r="K87" s="34"/>
      <c r="L87" s="38" t="s">
        <v>89</v>
      </c>
      <c r="M87" s="15"/>
      <c r="N87" s="15"/>
      <c r="O87" s="15">
        <v>7311.3739999999998</v>
      </c>
      <c r="P87" s="15">
        <v>40239.374000000003</v>
      </c>
      <c r="Q87" s="36">
        <f>M87+N87+O87+P87</f>
        <v>47550.748000000007</v>
      </c>
      <c r="R87" s="1">
        <v>119840.87242406108</v>
      </c>
      <c r="S87" s="1">
        <v>147305.88545110697</v>
      </c>
      <c r="T87" s="1">
        <v>267146.757875168</v>
      </c>
      <c r="U87" s="37"/>
    </row>
    <row r="88" spans="1:28" ht="13.5" thickBot="1" x14ac:dyDescent="0.4">
      <c r="A88" s="15"/>
      <c r="B88" s="18" t="s">
        <v>90</v>
      </c>
      <c r="C88" s="15" t="s">
        <v>35</v>
      </c>
      <c r="D88" s="17">
        <f>D89+D90</f>
        <v>472401.08082250005</v>
      </c>
      <c r="E88" s="17"/>
      <c r="F88" s="17">
        <f>F89+F90</f>
        <v>482406.59693065408</v>
      </c>
      <c r="G88" s="17"/>
      <c r="H88" s="17">
        <f>H89+H90</f>
        <v>518580.56254532852</v>
      </c>
      <c r="I88" s="17"/>
      <c r="J88" s="39" t="s">
        <v>91</v>
      </c>
      <c r="K88" s="40"/>
      <c r="L88" s="41" t="s">
        <v>92</v>
      </c>
      <c r="M88" s="41">
        <f>SUM(M83:M87)</f>
        <v>231268.26800000001</v>
      </c>
      <c r="N88" s="41">
        <f>SUM(N83:N87)</f>
        <v>129370.86199999999</v>
      </c>
      <c r="O88" s="41">
        <f>SUM(O83:O87)</f>
        <v>86118.51</v>
      </c>
      <c r="P88" s="41">
        <f>SUM(P83:P87)</f>
        <v>58144.692000000003</v>
      </c>
      <c r="Q88" s="42">
        <f>SUM(Q83:Q87)</f>
        <v>504902.33199999999</v>
      </c>
      <c r="R88" s="1">
        <v>89916.384147511635</v>
      </c>
      <c r="S88" s="1">
        <v>82880.013858737322</v>
      </c>
      <c r="T88" s="1">
        <v>172796.39800624896</v>
      </c>
    </row>
    <row r="89" spans="1:28" ht="13.5" thickBot="1" x14ac:dyDescent="0.4">
      <c r="A89" s="15"/>
      <c r="B89" s="19" t="s">
        <v>38</v>
      </c>
      <c r="C89" s="15" t="s">
        <v>35</v>
      </c>
      <c r="D89" s="17">
        <f>'[1]Объемы 1пг и 2пг'!C154</f>
        <v>234659.4008571</v>
      </c>
      <c r="E89" s="17"/>
      <c r="F89" s="17">
        <f>'[1]Объемы 1пг и 2пг'!C80+'[1]Объемы 1пг и 2пг'!C81+'[1]Объемы 1пг и 2пг'!C82+'[1]Объемы 1пг и 2пг'!C83+'[1]Объемы 1пг и 2пг'!C84</f>
        <v>230473.76028570355</v>
      </c>
      <c r="G89" s="17"/>
      <c r="H89" s="17">
        <f>'[1]Объемы 1пг и 2пг'!C17+'[1]Объемы 1пг и 2пг'!C18+'[1]Объемы 1пг и 2пг'!C19+'[1]Объемы 1пг и 2пг'!C20+'[1]Объемы 1пг и 2пг'!C21</f>
        <v>242058.976318837</v>
      </c>
      <c r="I89" s="17"/>
      <c r="K89" s="43"/>
      <c r="L89" s="43"/>
      <c r="M89" s="43"/>
      <c r="N89" s="43"/>
      <c r="O89" s="43"/>
      <c r="P89" s="43"/>
      <c r="Q89" s="43"/>
    </row>
    <row r="90" spans="1:28" ht="15" customHeight="1" x14ac:dyDescent="0.35">
      <c r="A90" s="15"/>
      <c r="B90" s="19" t="s">
        <v>39</v>
      </c>
      <c r="C90" s="15" t="s">
        <v>35</v>
      </c>
      <c r="D90" s="17">
        <f>'[1]Объемы 1пг и 2пг'!D154</f>
        <v>237741.67996540002</v>
      </c>
      <c r="E90" s="17"/>
      <c r="F90" s="17">
        <f>'[1]Объемы 1пг и 2пг'!D80+'[1]Объемы 1пг и 2пг'!D81+'[1]Объемы 1пг и 2пг'!D82+'[1]Объемы 1пг и 2пг'!D83+'[1]Объемы 1пг и 2пг'!D84</f>
        <v>251932.83664495053</v>
      </c>
      <c r="G90" s="17"/>
      <c r="H90" s="17">
        <f>'[1]Объемы 1пг и 2пг'!D17+'[1]Объемы 1пг и 2пг'!D18+'[1]Объемы 1пг и 2пг'!D19+'[1]Объемы 1пг и 2пг'!D20+'[1]Объемы 1пг и 2пг'!D21</f>
        <v>276521.58622649149</v>
      </c>
      <c r="I90" s="17"/>
      <c r="K90" s="44" t="s">
        <v>69</v>
      </c>
      <c r="L90" s="45"/>
      <c r="M90" s="45"/>
      <c r="N90" s="45"/>
      <c r="O90" s="45"/>
      <c r="P90" s="45"/>
      <c r="Q90" s="46"/>
    </row>
    <row r="91" spans="1:28" x14ac:dyDescent="0.35">
      <c r="A91" s="15"/>
      <c r="B91" s="18" t="s">
        <v>93</v>
      </c>
      <c r="C91" s="15" t="s">
        <v>35</v>
      </c>
      <c r="D91" s="17">
        <f>D92+D93</f>
        <v>110751.66099999999</v>
      </c>
      <c r="E91" s="17"/>
      <c r="F91" s="17">
        <f>F92+F93</f>
        <v>120477.8841889005</v>
      </c>
      <c r="G91" s="17"/>
      <c r="H91" s="17">
        <f>H92+H93</f>
        <v>631325.96216920391</v>
      </c>
      <c r="I91" s="17"/>
      <c r="K91" s="32" t="s">
        <v>77</v>
      </c>
      <c r="L91" s="15" t="s">
        <v>78</v>
      </c>
      <c r="M91" s="15">
        <v>6821.1540000000005</v>
      </c>
      <c r="N91" s="15">
        <v>4247.3119999999999</v>
      </c>
      <c r="O91" s="15"/>
      <c r="P91" s="15"/>
      <c r="Q91" s="33">
        <f t="shared" ref="Q91:Q98" si="0">M91+N91+O91+P91</f>
        <v>11068.466</v>
      </c>
    </row>
    <row r="92" spans="1:28" x14ac:dyDescent="0.35">
      <c r="A92" s="15"/>
      <c r="B92" s="19" t="s">
        <v>38</v>
      </c>
      <c r="C92" s="15" t="s">
        <v>35</v>
      </c>
      <c r="D92" s="17">
        <f>'[1]Объемы 1пг и 2пг'!C155</f>
        <v>59974.123</v>
      </c>
      <c r="E92" s="17"/>
      <c r="F92" s="17">
        <f>'[1]Объемы 1пг и 2пг'!C85+'[1]Объемы 1пг и 2пг'!C86+'[1]Объемы 1пг и 2пг'!C87+'[1]Объемы 1пг и 2пг'!C88+'[1]Объемы 1пг и 2пг'!C89</f>
        <v>62709.751168055744</v>
      </c>
      <c r="G92" s="17"/>
      <c r="H92" s="17">
        <f>'[1]Объемы 1пг и 2пг'!C22+'[1]Объемы 1пг и 2пг'!C23+'[1]Объемы 1пг и 2пг'!C24+'[1]Объемы 1пг и 2пг'!C25+'[1]Объемы 1пг и 2пг'!C26</f>
        <v>317065.50250215939</v>
      </c>
      <c r="I92" s="17"/>
      <c r="K92" s="34"/>
      <c r="L92" s="9" t="s">
        <v>82</v>
      </c>
      <c r="M92" s="9"/>
      <c r="N92" s="9"/>
      <c r="O92" s="9"/>
      <c r="P92" s="9"/>
      <c r="Q92" s="33">
        <f t="shared" si="0"/>
        <v>0</v>
      </c>
    </row>
    <row r="93" spans="1:28" x14ac:dyDescent="0.35">
      <c r="A93" s="15"/>
      <c r="B93" s="19" t="s">
        <v>39</v>
      </c>
      <c r="C93" s="15" t="s">
        <v>35</v>
      </c>
      <c r="D93" s="17">
        <f>'[1]Объемы 1пг и 2пг'!D155</f>
        <v>50777.538</v>
      </c>
      <c r="E93" s="17"/>
      <c r="F93" s="17">
        <f>'[1]Объемы 1пг и 2пг'!D85+'[1]Объемы 1пг и 2пг'!D86+'[1]Объемы 1пг и 2пг'!D87+'[1]Объемы 1пг и 2пг'!D88+'[1]Объемы 1пг и 2пг'!D89</f>
        <v>57768.133020844747</v>
      </c>
      <c r="G93" s="17"/>
      <c r="H93" s="17">
        <f>'[1]Объемы 1пг и 2пг'!D22+'[1]Объемы 1пг и 2пг'!D23+'[1]Объемы 1пг и 2пг'!D24+'[1]Объемы 1пг и 2пг'!D25+'[1]Объемы 1пг и 2пг'!D26</f>
        <v>314260.45966704458</v>
      </c>
      <c r="I93" s="17"/>
      <c r="K93" s="34"/>
      <c r="L93" s="15" t="s">
        <v>94</v>
      </c>
      <c r="M93" s="15"/>
      <c r="N93" s="15"/>
      <c r="O93" s="15">
        <v>20121.446</v>
      </c>
      <c r="P93" s="15"/>
      <c r="Q93" s="33">
        <f t="shared" si="0"/>
        <v>20121.446</v>
      </c>
    </row>
    <row r="94" spans="1:28" s="14" customFormat="1" ht="52" x14ac:dyDescent="0.35">
      <c r="A94" s="9" t="s">
        <v>95</v>
      </c>
      <c r="B94" s="12" t="s">
        <v>96</v>
      </c>
      <c r="C94" s="9" t="s">
        <v>35</v>
      </c>
      <c r="D94" s="13">
        <f>D95+D96</f>
        <v>716072.63399999996</v>
      </c>
      <c r="E94" s="13"/>
      <c r="F94" s="13">
        <f>F95+F96</f>
        <v>654285.39999999991</v>
      </c>
      <c r="G94" s="13"/>
      <c r="H94" s="13">
        <f>H95+H96</f>
        <v>620642.19999999995</v>
      </c>
      <c r="I94" s="13"/>
      <c r="K94" s="34"/>
      <c r="L94" s="38" t="s">
        <v>89</v>
      </c>
      <c r="M94" s="15">
        <v>4.423</v>
      </c>
      <c r="N94" s="15">
        <v>212.29</v>
      </c>
      <c r="O94" s="9">
        <v>1747.662</v>
      </c>
      <c r="P94" s="15"/>
      <c r="Q94" s="33">
        <f t="shared" si="0"/>
        <v>1964.375</v>
      </c>
      <c r="R94" s="14">
        <v>341933.98700000002</v>
      </c>
      <c r="S94" s="14">
        <v>318720.13800000004</v>
      </c>
    </row>
    <row r="95" spans="1:28" x14ac:dyDescent="0.3">
      <c r="A95" s="15"/>
      <c r="B95" s="18" t="s">
        <v>38</v>
      </c>
      <c r="C95" s="15" t="s">
        <v>35</v>
      </c>
      <c r="D95" s="17">
        <f>'[1]Объемы 1пг и 2пг'!C159</f>
        <v>377786.3</v>
      </c>
      <c r="E95" s="17"/>
      <c r="F95" s="47">
        <f>'[1]Объемы 1пг и 2пг'!C120</f>
        <v>371161.3</v>
      </c>
      <c r="G95" s="48"/>
      <c r="H95" s="49">
        <f>'[1]Объемы 1пг и 2пг'!C57</f>
        <v>353720.89999999997</v>
      </c>
      <c r="I95" s="49"/>
      <c r="K95" s="32" t="s">
        <v>77</v>
      </c>
      <c r="L95" s="15" t="s">
        <v>78</v>
      </c>
      <c r="M95" s="15">
        <v>26.042999999999999</v>
      </c>
      <c r="N95" s="15">
        <v>37.531999999999996</v>
      </c>
      <c r="O95" s="15"/>
      <c r="P95" s="15"/>
      <c r="Q95" s="33">
        <f t="shared" si="0"/>
        <v>63.574999999999996</v>
      </c>
    </row>
    <row r="96" spans="1:28" ht="21" customHeight="1" x14ac:dyDescent="0.3">
      <c r="A96" s="15"/>
      <c r="B96" s="18" t="s">
        <v>39</v>
      </c>
      <c r="C96" s="15" t="s">
        <v>35</v>
      </c>
      <c r="D96" s="17">
        <f>'[1]Объемы 1пг и 2пг'!D159</f>
        <v>338286.33399999997</v>
      </c>
      <c r="E96" s="17"/>
      <c r="F96" s="50">
        <f>'[1]Объемы 1пг и 2пг'!D120</f>
        <v>283124.09999999998</v>
      </c>
      <c r="G96" s="51"/>
      <c r="H96" s="49">
        <f>'[1]Объемы 1пг и 2пг'!D57</f>
        <v>266921.3</v>
      </c>
      <c r="I96" s="49"/>
      <c r="J96" s="52"/>
      <c r="K96" s="53"/>
      <c r="L96" s="9" t="s">
        <v>82</v>
      </c>
      <c r="M96" s="9"/>
      <c r="N96" s="9"/>
      <c r="O96" s="9"/>
      <c r="P96" s="9"/>
      <c r="Q96" s="33">
        <f t="shared" si="0"/>
        <v>0</v>
      </c>
      <c r="V96" s="14" t="s">
        <v>24</v>
      </c>
      <c r="W96" s="14" t="s">
        <v>25</v>
      </c>
      <c r="X96" s="14" t="s">
        <v>26</v>
      </c>
      <c r="Y96" s="14" t="s">
        <v>97</v>
      </c>
      <c r="Z96" s="14"/>
      <c r="AA96" s="14" t="s">
        <v>98</v>
      </c>
      <c r="AB96" s="14"/>
    </row>
    <row r="97" spans="1:75" s="14" customFormat="1" ht="25.15" customHeight="1" x14ac:dyDescent="0.3">
      <c r="A97" s="9" t="s">
        <v>99</v>
      </c>
      <c r="B97" s="12" t="s">
        <v>100</v>
      </c>
      <c r="C97" s="15" t="s">
        <v>101</v>
      </c>
      <c r="D97" s="54">
        <f>D99+D100+D105</f>
        <v>415.77500000000003</v>
      </c>
      <c r="E97" s="55"/>
      <c r="F97" s="56"/>
      <c r="G97" s="56"/>
      <c r="H97" s="54">
        <f>H99+H100+H105</f>
        <v>417.55599999999993</v>
      </c>
      <c r="I97" s="55"/>
      <c r="J97" s="52"/>
      <c r="K97" s="53"/>
      <c r="L97" s="15" t="s">
        <v>87</v>
      </c>
      <c r="M97" s="15"/>
      <c r="N97" s="15"/>
      <c r="O97" s="15">
        <v>471.584</v>
      </c>
      <c r="P97" s="15"/>
      <c r="Q97" s="33">
        <f t="shared" si="0"/>
        <v>471.584</v>
      </c>
      <c r="V97" s="1" t="s">
        <v>99</v>
      </c>
      <c r="W97" s="1" t="s">
        <v>100</v>
      </c>
      <c r="X97" s="1"/>
      <c r="Y97" s="1">
        <v>387.71499999999997</v>
      </c>
      <c r="Z97" s="1"/>
      <c r="AA97" s="1">
        <v>399.32400000000001</v>
      </c>
      <c r="AB97" s="1"/>
      <c r="AZ97" s="14">
        <v>390.23</v>
      </c>
      <c r="BB97" s="14">
        <v>401.93601275658995</v>
      </c>
      <c r="BC97" s="57"/>
      <c r="BD97" s="57"/>
      <c r="BE97" s="58"/>
      <c r="BF97" s="58"/>
      <c r="BG97" s="59"/>
      <c r="BH97" s="59"/>
    </row>
    <row r="98" spans="1:75" ht="22.9" customHeight="1" x14ac:dyDescent="0.3">
      <c r="A98" s="15"/>
      <c r="B98" s="16" t="s">
        <v>32</v>
      </c>
      <c r="C98" s="15"/>
      <c r="D98" s="60"/>
      <c r="E98" s="61"/>
      <c r="F98" s="17"/>
      <c r="G98" s="17"/>
      <c r="H98" s="62"/>
      <c r="I98" s="63"/>
      <c r="J98" s="52"/>
      <c r="K98" s="53"/>
      <c r="L98" s="38" t="s">
        <v>89</v>
      </c>
      <c r="M98" s="15"/>
      <c r="N98" s="15"/>
      <c r="O98" s="15">
        <v>981.40499999999997</v>
      </c>
      <c r="P98" s="15"/>
      <c r="Q98" s="33">
        <f t="shared" si="0"/>
        <v>981.40499999999997</v>
      </c>
      <c r="R98" s="1">
        <f>R99/1000</f>
        <v>429235.49799999996</v>
      </c>
      <c r="S98" s="1">
        <f>S99/1000</f>
        <v>352096.79300000001</v>
      </c>
      <c r="T98" s="1">
        <f>T99/1000</f>
        <v>781332.29099999997</v>
      </c>
      <c r="W98" s="1" t="s">
        <v>32</v>
      </c>
      <c r="BC98" s="64"/>
    </row>
    <row r="99" spans="1:75" ht="31.5" customHeight="1" thickBot="1" x14ac:dyDescent="0.4">
      <c r="A99" s="15" t="s">
        <v>102</v>
      </c>
      <c r="B99" s="18" t="s">
        <v>103</v>
      </c>
      <c r="C99" s="15" t="s">
        <v>101</v>
      </c>
      <c r="D99" s="65">
        <f>0.911+403.98</f>
        <v>404.89100000000002</v>
      </c>
      <c r="E99" s="66"/>
      <c r="F99" s="56"/>
      <c r="G99" s="56"/>
      <c r="H99" s="62">
        <f>0.931+405.537</f>
        <v>406.46799999999996</v>
      </c>
      <c r="I99" s="63"/>
      <c r="K99" s="40"/>
      <c r="L99" s="41" t="s">
        <v>92</v>
      </c>
      <c r="M99" s="41">
        <f>SUM(M91:M98)</f>
        <v>6851.62</v>
      </c>
      <c r="N99" s="41">
        <f>SUM(N91:N98)</f>
        <v>4497.134</v>
      </c>
      <c r="O99" s="41">
        <f>SUM(O91:O98)</f>
        <v>23322.096999999998</v>
      </c>
      <c r="P99" s="41">
        <f>SUM(P91:P98)</f>
        <v>0</v>
      </c>
      <c r="Q99" s="42">
        <f>SUM(Q91:Q98)</f>
        <v>34670.850999999995</v>
      </c>
      <c r="R99" s="1">
        <v>429235497.99999994</v>
      </c>
      <c r="S99" s="1">
        <v>352096793</v>
      </c>
      <c r="T99" s="1">
        <v>781332291</v>
      </c>
      <c r="V99" s="1" t="s">
        <v>102</v>
      </c>
      <c r="W99" s="1" t="s">
        <v>103</v>
      </c>
      <c r="X99" s="1" t="s">
        <v>101</v>
      </c>
      <c r="Y99" s="1">
        <v>378.02199999999999</v>
      </c>
      <c r="AA99" s="1">
        <v>389.363</v>
      </c>
      <c r="AZ99" s="1">
        <v>380.548</v>
      </c>
      <c r="BB99" s="1">
        <v>391.96478249319995</v>
      </c>
      <c r="BC99" s="67"/>
      <c r="BW99" s="68"/>
    </row>
    <row r="100" spans="1:75" ht="68.5" customHeight="1" x14ac:dyDescent="0.35">
      <c r="A100" s="15" t="s">
        <v>104</v>
      </c>
      <c r="B100" s="18" t="s">
        <v>105</v>
      </c>
      <c r="C100" s="15" t="s">
        <v>101</v>
      </c>
      <c r="D100" s="69">
        <f>D102+D103+D104</f>
        <v>10.87</v>
      </c>
      <c r="E100" s="70"/>
      <c r="F100" s="71"/>
      <c r="G100" s="71"/>
      <c r="H100" s="69">
        <f>H102+H103+H104</f>
        <v>11.077999999999999</v>
      </c>
      <c r="I100" s="70"/>
      <c r="K100" s="72" t="s">
        <v>70</v>
      </c>
      <c r="L100" s="73"/>
      <c r="M100" s="73"/>
      <c r="N100" s="73"/>
      <c r="O100" s="73"/>
      <c r="P100" s="73"/>
      <c r="Q100" s="74"/>
      <c r="V100" s="1" t="s">
        <v>104</v>
      </c>
      <c r="W100" s="1" t="s">
        <v>106</v>
      </c>
      <c r="X100" s="1" t="s">
        <v>101</v>
      </c>
      <c r="Y100" s="1">
        <v>9.6929999999999978</v>
      </c>
      <c r="AA100" s="1">
        <v>9.9610000000000021</v>
      </c>
      <c r="AZ100" s="1">
        <v>9.6820000000000004</v>
      </c>
      <c r="BB100" s="1">
        <v>9.9712302633899998</v>
      </c>
      <c r="BC100" s="64"/>
    </row>
    <row r="101" spans="1:75" ht="24.65" hidden="1" customHeight="1" x14ac:dyDescent="0.35">
      <c r="A101" s="75" t="s">
        <v>107</v>
      </c>
      <c r="B101" s="76" t="s">
        <v>108</v>
      </c>
      <c r="C101" s="75" t="s">
        <v>101</v>
      </c>
      <c r="D101" s="65">
        <v>6.1510000000000007</v>
      </c>
      <c r="E101" s="66"/>
      <c r="F101" s="56"/>
      <c r="G101" s="56"/>
      <c r="H101" s="62"/>
      <c r="I101" s="63"/>
      <c r="K101" s="1" t="s">
        <v>92</v>
      </c>
      <c r="W101" s="1" t="s">
        <v>108</v>
      </c>
      <c r="X101" s="1" t="s">
        <v>101</v>
      </c>
      <c r="Y101" s="1">
        <v>8.6469999999999985</v>
      </c>
      <c r="AA101" s="1">
        <v>8.9060000000000006</v>
      </c>
      <c r="AZ101" s="1">
        <v>8.9410000000000007</v>
      </c>
      <c r="BB101" s="1">
        <v>9.2088060177800006</v>
      </c>
      <c r="BC101" s="64"/>
      <c r="BG101" s="1">
        <v>0</v>
      </c>
    </row>
    <row r="102" spans="1:75" ht="22.9" customHeight="1" x14ac:dyDescent="0.35">
      <c r="A102" s="15"/>
      <c r="B102" s="19" t="s">
        <v>84</v>
      </c>
      <c r="C102" s="15" t="s">
        <v>101</v>
      </c>
      <c r="D102" s="65">
        <v>10.79</v>
      </c>
      <c r="E102" s="66"/>
      <c r="F102" s="56"/>
      <c r="G102" s="56"/>
      <c r="H102" s="62">
        <v>10.996</v>
      </c>
      <c r="I102" s="63"/>
      <c r="M102" s="1">
        <f>M88-M99</f>
        <v>224416.64800000002</v>
      </c>
      <c r="N102" s="1">
        <f>N88-N99</f>
        <v>124873.72799999999</v>
      </c>
      <c r="O102" s="1">
        <f>O88-O99</f>
        <v>62796.413</v>
      </c>
      <c r="P102" s="1">
        <f>P88-P99</f>
        <v>58144.692000000003</v>
      </c>
      <c r="Q102" s="1">
        <f>Q88-Q99</f>
        <v>470231.48100000003</v>
      </c>
      <c r="W102" s="1" t="s">
        <v>109</v>
      </c>
      <c r="X102" s="1" t="s">
        <v>101</v>
      </c>
      <c r="Y102" s="1">
        <v>0.66800000000000015</v>
      </c>
      <c r="AA102" s="1">
        <v>0.68799999999999994</v>
      </c>
      <c r="AZ102" s="1">
        <v>0.65800000000000014</v>
      </c>
      <c r="BB102" s="1">
        <v>0.67770059896000012</v>
      </c>
      <c r="BC102" s="64"/>
    </row>
    <row r="103" spans="1:75" ht="22.9" customHeight="1" x14ac:dyDescent="0.35">
      <c r="A103" s="15"/>
      <c r="B103" s="19" t="s">
        <v>90</v>
      </c>
      <c r="C103" s="15" t="s">
        <v>101</v>
      </c>
      <c r="D103" s="65">
        <v>7.5999999999999998E-2</v>
      </c>
      <c r="E103" s="66"/>
      <c r="F103" s="56"/>
      <c r="G103" s="56"/>
      <c r="H103" s="62">
        <v>7.8E-2</v>
      </c>
      <c r="I103" s="63"/>
      <c r="W103" s="1" t="s">
        <v>90</v>
      </c>
      <c r="X103" s="1" t="s">
        <v>101</v>
      </c>
      <c r="Y103" s="1">
        <v>0.35100000000000003</v>
      </c>
      <c r="AA103" s="1">
        <v>0.36199999999999999</v>
      </c>
      <c r="AZ103" s="1">
        <v>5.5E-2</v>
      </c>
      <c r="BB103" s="1">
        <v>5.6723646649999994E-2</v>
      </c>
      <c r="BC103" s="64"/>
      <c r="BD103" s="14"/>
      <c r="BE103" s="14"/>
    </row>
    <row r="104" spans="1:75" ht="22.9" customHeight="1" x14ac:dyDescent="0.35">
      <c r="A104" s="15"/>
      <c r="B104" s="19" t="s">
        <v>93</v>
      </c>
      <c r="C104" s="15" t="s">
        <v>101</v>
      </c>
      <c r="D104" s="65">
        <v>4.0000000000000001E-3</v>
      </c>
      <c r="E104" s="66"/>
      <c r="F104" s="56"/>
      <c r="G104" s="56"/>
      <c r="H104" s="62">
        <v>4.0000000000000001E-3</v>
      </c>
      <c r="I104" s="63"/>
      <c r="W104" s="1" t="s">
        <v>93</v>
      </c>
      <c r="X104" s="1" t="s">
        <v>101</v>
      </c>
      <c r="Y104" s="1">
        <v>4.0000000000000001E-3</v>
      </c>
      <c r="AA104" s="1">
        <v>5.0000000000000001E-3</v>
      </c>
      <c r="AZ104" s="1">
        <v>5.0000000000000001E-3</v>
      </c>
      <c r="BB104" s="1">
        <v>5.0000000000000001E-3</v>
      </c>
      <c r="BC104" s="64"/>
    </row>
    <row r="105" spans="1:75" ht="37.15" customHeight="1" x14ac:dyDescent="0.35">
      <c r="A105" s="15" t="s">
        <v>110</v>
      </c>
      <c r="B105" s="18" t="s">
        <v>111</v>
      </c>
      <c r="C105" s="15" t="s">
        <v>101</v>
      </c>
      <c r="D105" s="65">
        <v>1.4E-2</v>
      </c>
      <c r="E105" s="66"/>
      <c r="F105" s="56"/>
      <c r="G105" s="56"/>
      <c r="H105" s="62">
        <v>0.01</v>
      </c>
      <c r="I105" s="63"/>
      <c r="V105" s="14" t="s">
        <v>110</v>
      </c>
      <c r="W105" s="14" t="s">
        <v>112</v>
      </c>
      <c r="X105" s="14" t="s">
        <v>101</v>
      </c>
      <c r="Y105" s="14">
        <v>2.3E-2</v>
      </c>
      <c r="Z105" s="14"/>
      <c r="AA105" s="14">
        <v>2.5000000000000001E-2</v>
      </c>
      <c r="AB105" s="14"/>
      <c r="AZ105" s="1">
        <v>2.3E-2</v>
      </c>
      <c r="BB105" s="1">
        <v>2.3E-2</v>
      </c>
    </row>
    <row r="106" spans="1:75" s="14" customFormat="1" ht="43.5" customHeight="1" x14ac:dyDescent="0.35">
      <c r="A106" s="9" t="s">
        <v>113</v>
      </c>
      <c r="B106" s="12" t="s">
        <v>114</v>
      </c>
      <c r="C106" s="9"/>
      <c r="D106" s="77">
        <f>D108+D109</f>
        <v>449138</v>
      </c>
      <c r="E106" s="78">
        <v>438055</v>
      </c>
      <c r="F106" s="13"/>
      <c r="G106" s="13"/>
      <c r="H106" s="13">
        <f>H108+H109</f>
        <v>447872</v>
      </c>
      <c r="I106" s="10"/>
      <c r="V106" s="1" t="s">
        <v>113</v>
      </c>
      <c r="W106" s="1" t="s">
        <v>115</v>
      </c>
      <c r="X106" s="1"/>
      <c r="Y106" s="1">
        <v>444248</v>
      </c>
      <c r="Z106" s="1"/>
      <c r="AA106" s="1">
        <v>457575</v>
      </c>
      <c r="AB106" s="1"/>
      <c r="AZ106" s="14">
        <v>429463</v>
      </c>
      <c r="BB106" s="14">
        <v>442347.28421362001</v>
      </c>
    </row>
    <row r="107" spans="1:75" ht="34.5" customHeight="1" x14ac:dyDescent="0.35">
      <c r="A107" s="15"/>
      <c r="B107" s="16" t="s">
        <v>32</v>
      </c>
      <c r="C107" s="15"/>
      <c r="D107" s="79"/>
      <c r="E107" s="80"/>
      <c r="F107" s="17"/>
      <c r="G107" s="17"/>
      <c r="H107" s="81"/>
      <c r="I107" s="81"/>
      <c r="W107" s="1" t="s">
        <v>32</v>
      </c>
    </row>
    <row r="108" spans="1:75" ht="34.5" customHeight="1" x14ac:dyDescent="0.35">
      <c r="A108" s="15" t="s">
        <v>116</v>
      </c>
      <c r="B108" s="18" t="s">
        <v>117</v>
      </c>
      <c r="C108" s="15" t="s">
        <v>118</v>
      </c>
      <c r="D108" s="60">
        <f>'[1]ТП. ИПЦ. ЦБ. НР'!D5+'[1]ТП. ИПЦ. ЦБ. НР'!D6+'[1]ТП. ИПЦ. ЦБ. НР'!D7+'[1]ТП. ИПЦ. ЦБ. НР'!D8</f>
        <v>416712</v>
      </c>
      <c r="E108" s="80"/>
      <c r="F108" s="17"/>
      <c r="G108" s="17"/>
      <c r="H108" s="17">
        <f>'[1]ТП. ИПЦ. ЦБ. НР'!G5+'[1]ТП. ИПЦ. ЦБ. НР'!G6+'[1]ТП. ИПЦ. ЦБ. НР'!G7+'[1]ТП. ИПЦ. ЦБ. НР'!G8</f>
        <v>415122</v>
      </c>
      <c r="I108" s="81">
        <v>413754</v>
      </c>
      <c r="V108" s="1" t="s">
        <v>116</v>
      </c>
      <c r="W108" s="1" t="s">
        <v>119</v>
      </c>
      <c r="X108" s="1" t="s">
        <v>118</v>
      </c>
      <c r="Y108" s="1">
        <v>412214</v>
      </c>
      <c r="AA108" s="1">
        <v>424580</v>
      </c>
      <c r="AZ108" s="1">
        <v>397510</v>
      </c>
      <c r="BB108" s="1">
        <v>409434.89453980001</v>
      </c>
    </row>
    <row r="109" spans="1:75" ht="60.65" customHeight="1" x14ac:dyDescent="0.35">
      <c r="A109" s="15" t="s">
        <v>120</v>
      </c>
      <c r="B109" s="18" t="s">
        <v>121</v>
      </c>
      <c r="C109" s="15" t="s">
        <v>118</v>
      </c>
      <c r="D109" s="79">
        <f>D111+D112+D113</f>
        <v>32426</v>
      </c>
      <c r="E109" s="80"/>
      <c r="F109" s="17"/>
      <c r="G109" s="17"/>
      <c r="H109" s="79">
        <f>H111+H112+H113</f>
        <v>32750</v>
      </c>
      <c r="I109" s="80"/>
      <c r="V109" s="1" t="s">
        <v>120</v>
      </c>
      <c r="W109" s="1" t="s">
        <v>106</v>
      </c>
      <c r="X109" s="1" t="s">
        <v>118</v>
      </c>
      <c r="Y109" s="1">
        <v>32034</v>
      </c>
      <c r="AA109" s="1">
        <v>32995</v>
      </c>
      <c r="AZ109" s="1">
        <v>31953</v>
      </c>
      <c r="BB109" s="1">
        <v>32912.389673820006</v>
      </c>
    </row>
    <row r="110" spans="1:75" s="82" customFormat="1" ht="0.65" hidden="1" customHeight="1" x14ac:dyDescent="0.35">
      <c r="A110" s="75"/>
      <c r="B110" s="76" t="s">
        <v>108</v>
      </c>
      <c r="C110" s="75" t="s">
        <v>118</v>
      </c>
      <c r="D110" s="79">
        <v>14425</v>
      </c>
      <c r="E110" s="80"/>
      <c r="F110" s="17"/>
      <c r="G110" s="17"/>
      <c r="H110" s="81"/>
      <c r="I110" s="81"/>
      <c r="W110" s="82" t="s">
        <v>108</v>
      </c>
      <c r="X110" s="82" t="s">
        <v>118</v>
      </c>
      <c r="Y110" s="82">
        <v>29593</v>
      </c>
      <c r="AA110" s="82">
        <v>30481</v>
      </c>
      <c r="AZ110" s="82">
        <v>29474</v>
      </c>
      <c r="BB110" s="82">
        <v>30358.429265400002</v>
      </c>
      <c r="BG110" s="82">
        <v>0</v>
      </c>
    </row>
    <row r="111" spans="1:75" ht="20.5" customHeight="1" x14ac:dyDescent="0.35">
      <c r="A111" s="15"/>
      <c r="B111" s="19" t="s">
        <v>84</v>
      </c>
      <c r="C111" s="15" t="s">
        <v>118</v>
      </c>
      <c r="D111" s="79">
        <v>32142</v>
      </c>
      <c r="E111" s="80"/>
      <c r="F111" s="17"/>
      <c r="G111" s="17"/>
      <c r="H111" s="60">
        <f>'[1]Группа масштаба'!D14</f>
        <v>32462</v>
      </c>
      <c r="I111" s="80">
        <v>2299.0140367200001</v>
      </c>
      <c r="W111" s="1" t="s">
        <v>109</v>
      </c>
      <c r="X111" s="1" t="s">
        <v>118</v>
      </c>
      <c r="Y111" s="1">
        <v>2065</v>
      </c>
      <c r="AA111" s="1">
        <v>2127</v>
      </c>
      <c r="AZ111" s="1">
        <v>2128</v>
      </c>
      <c r="BB111" s="1">
        <v>2191.8915188800001</v>
      </c>
      <c r="BC111" s="20"/>
    </row>
    <row r="112" spans="1:75" ht="20.5" customHeight="1" x14ac:dyDescent="0.35">
      <c r="A112" s="15"/>
      <c r="B112" s="19" t="s">
        <v>90</v>
      </c>
      <c r="C112" s="15" t="s">
        <v>118</v>
      </c>
      <c r="D112" s="79">
        <v>205</v>
      </c>
      <c r="E112" s="80"/>
      <c r="F112" s="17"/>
      <c r="G112" s="17"/>
      <c r="H112" s="17">
        <f>'[1]Группа масштаба'!D15</f>
        <v>209</v>
      </c>
      <c r="I112" s="81">
        <v>379.82666747999997</v>
      </c>
      <c r="W112" s="1" t="s">
        <v>90</v>
      </c>
      <c r="X112" s="1" t="s">
        <v>118</v>
      </c>
      <c r="Y112" s="1">
        <v>324</v>
      </c>
      <c r="AA112" s="1">
        <v>333</v>
      </c>
      <c r="AZ112" s="1">
        <v>293</v>
      </c>
      <c r="BB112" s="1">
        <v>304.06888953999999</v>
      </c>
      <c r="BC112" s="20"/>
    </row>
    <row r="113" spans="1:78" ht="20.5" customHeight="1" x14ac:dyDescent="0.35">
      <c r="A113" s="15"/>
      <c r="B113" s="19" t="s">
        <v>93</v>
      </c>
      <c r="C113" s="15" t="s">
        <v>118</v>
      </c>
      <c r="D113" s="79">
        <v>79</v>
      </c>
      <c r="E113" s="80"/>
      <c r="F113" s="17"/>
      <c r="G113" s="17"/>
      <c r="H113" s="17">
        <f>'[1]Группа масштаба'!D16</f>
        <v>79</v>
      </c>
      <c r="I113" s="81">
        <v>52</v>
      </c>
      <c r="V113" s="14"/>
      <c r="W113" s="14" t="s">
        <v>93</v>
      </c>
      <c r="X113" s="14" t="s">
        <v>118</v>
      </c>
      <c r="Y113" s="14">
        <v>52</v>
      </c>
      <c r="Z113" s="14"/>
      <c r="AA113" s="14">
        <v>54</v>
      </c>
      <c r="AB113" s="14"/>
      <c r="AZ113" s="1">
        <v>58</v>
      </c>
      <c r="BB113" s="1">
        <v>58</v>
      </c>
    </row>
    <row r="114" spans="1:78" s="14" customFormat="1" ht="21.65" customHeight="1" x14ac:dyDescent="0.35">
      <c r="A114" s="9" t="s">
        <v>122</v>
      </c>
      <c r="B114" s="12" t="s">
        <v>123</v>
      </c>
      <c r="C114" s="9" t="s">
        <v>118</v>
      </c>
      <c r="D114" s="60">
        <f>D106</f>
        <v>449138</v>
      </c>
      <c r="E114" s="80">
        <v>433984</v>
      </c>
      <c r="F114" s="77"/>
      <c r="G114" s="83"/>
      <c r="H114" s="60">
        <f>H106</f>
        <v>447872</v>
      </c>
      <c r="I114" s="80">
        <v>441475</v>
      </c>
      <c r="R114" s="14">
        <f>R115/1000</f>
        <v>1073468.40851</v>
      </c>
      <c r="S114" s="14">
        <f>S115/1000</f>
        <v>1396274.4454387021</v>
      </c>
      <c r="T114" s="14">
        <f>T115/1000</f>
        <v>479018.89</v>
      </c>
      <c r="U114" s="14">
        <f>U115/1000</f>
        <v>1765795.0325439805</v>
      </c>
      <c r="V114" s="14" t="s">
        <v>122</v>
      </c>
      <c r="W114" s="14" t="s">
        <v>123</v>
      </c>
      <c r="X114" s="14" t="s">
        <v>118</v>
      </c>
      <c r="Y114" s="14">
        <v>424201</v>
      </c>
      <c r="AA114" s="14">
        <v>424580</v>
      </c>
      <c r="AZ114" s="14">
        <v>424201</v>
      </c>
      <c r="BB114" s="14">
        <v>424580</v>
      </c>
    </row>
    <row r="115" spans="1:78" s="14" customFormat="1" ht="25.9" customHeight="1" x14ac:dyDescent="0.35">
      <c r="A115" s="9" t="s">
        <v>124</v>
      </c>
      <c r="B115" s="12" t="s">
        <v>125</v>
      </c>
      <c r="C115" s="9" t="s">
        <v>126</v>
      </c>
      <c r="D115" s="77">
        <f>D39*[1]Тариф!C194+D40*[1]Тариф!H194+D86*[1]Тариф!B213+D87*[1]Тариф!C213+D89*[1]Тариф!B215+D90*[1]Тариф!C215+D92*[1]Тариф!B216+D93*[1]Тариф!C216+D95*[1]Тариф!C210+D96*[1]Тариф!H210</f>
        <v>1074108.995632828</v>
      </c>
      <c r="E115" s="83"/>
      <c r="F115" s="77">
        <v>1236887.2288380601</v>
      </c>
      <c r="G115" s="83"/>
      <c r="H115" s="77">
        <f>[1]НВВ!I5/1000</f>
        <v>2502777.7591389534</v>
      </c>
      <c r="I115" s="83"/>
      <c r="R115" s="14">
        <v>1073468408.51</v>
      </c>
      <c r="S115" s="14">
        <v>1396274445.4387021</v>
      </c>
      <c r="T115" s="14">
        <v>479018890</v>
      </c>
      <c r="U115" s="14">
        <v>1765795032.5439806</v>
      </c>
      <c r="V115" s="14" t="s">
        <v>122</v>
      </c>
      <c r="W115" s="14" t="s">
        <v>123</v>
      </c>
      <c r="X115" s="14" t="s">
        <v>118</v>
      </c>
      <c r="Y115" s="14">
        <v>424201</v>
      </c>
      <c r="AA115" s="14">
        <v>424580</v>
      </c>
    </row>
    <row r="116" spans="1:78" s="14" customFormat="1" ht="25.9" customHeight="1" x14ac:dyDescent="0.35">
      <c r="A116" s="9" t="s">
        <v>127</v>
      </c>
      <c r="B116" s="12" t="s">
        <v>128</v>
      </c>
      <c r="C116" s="9"/>
      <c r="D116" s="13"/>
      <c r="E116" s="13"/>
      <c r="F116" s="13"/>
      <c r="G116" s="13"/>
      <c r="H116" s="13"/>
      <c r="I116" s="13"/>
    </row>
    <row r="117" spans="1:78" x14ac:dyDescent="0.35">
      <c r="A117" s="15" t="s">
        <v>129</v>
      </c>
      <c r="B117" s="18" t="s">
        <v>130</v>
      </c>
      <c r="C117" s="15" t="s">
        <v>131</v>
      </c>
      <c r="D117" s="81">
        <v>621</v>
      </c>
      <c r="E117" s="81"/>
      <c r="F117" s="81"/>
      <c r="G117" s="81"/>
      <c r="H117" s="13"/>
      <c r="I117" s="13"/>
    </row>
    <row r="118" spans="1:78" ht="26" x14ac:dyDescent="0.35">
      <c r="A118" s="15" t="s">
        <v>132</v>
      </c>
      <c r="B118" s="18" t="s">
        <v>133</v>
      </c>
      <c r="C118" s="15" t="s">
        <v>134</v>
      </c>
      <c r="D118" s="84">
        <v>54</v>
      </c>
      <c r="E118" s="84"/>
      <c r="F118" s="84"/>
      <c r="G118" s="84"/>
      <c r="H118" s="13"/>
      <c r="I118" s="13"/>
    </row>
    <row r="119" spans="1:78" ht="40.5" customHeight="1" x14ac:dyDescent="0.35">
      <c r="A119" s="15" t="s">
        <v>135</v>
      </c>
      <c r="B119" s="18" t="s">
        <v>136</v>
      </c>
      <c r="C119" s="15"/>
      <c r="D119" s="60" t="s">
        <v>137</v>
      </c>
      <c r="E119" s="85"/>
      <c r="F119" s="85"/>
      <c r="G119" s="85"/>
      <c r="H119" s="85"/>
      <c r="I119" s="61"/>
    </row>
    <row r="120" spans="1:78" s="14" customFormat="1" ht="15.5" x14ac:dyDescent="0.35">
      <c r="A120" s="9" t="s">
        <v>138</v>
      </c>
      <c r="B120" s="12" t="s">
        <v>139</v>
      </c>
      <c r="C120" s="9" t="s">
        <v>126</v>
      </c>
      <c r="D120" s="86">
        <v>158198.02085999999</v>
      </c>
      <c r="E120" s="86"/>
      <c r="F120" s="13">
        <v>136250.67109066001</v>
      </c>
      <c r="G120" s="13"/>
      <c r="H120" s="13">
        <f>[1]НВВ!I25/1000</f>
        <v>158821.44851303886</v>
      </c>
      <c r="I120" s="13"/>
      <c r="AY120" s="87">
        <v>97173319.129999995</v>
      </c>
    </row>
    <row r="121" spans="1:78" s="14" customFormat="1" x14ac:dyDescent="0.35">
      <c r="A121" s="9" t="s">
        <v>140</v>
      </c>
      <c r="B121" s="12" t="s">
        <v>141</v>
      </c>
      <c r="C121" s="9" t="s">
        <v>126</v>
      </c>
      <c r="D121" s="86">
        <v>105157</v>
      </c>
      <c r="E121" s="86"/>
      <c r="F121" s="13">
        <v>172837.90331011801</v>
      </c>
      <c r="G121" s="13"/>
      <c r="H121" s="13">
        <f>[1]НВВ!I26/1000</f>
        <v>251036.72454088874</v>
      </c>
      <c r="I121" s="13"/>
      <c r="AY121" s="14">
        <v>124640813.23999999</v>
      </c>
    </row>
    <row r="122" spans="1:78" s="14" customFormat="1" x14ac:dyDescent="0.35">
      <c r="A122" s="9" t="s">
        <v>142</v>
      </c>
      <c r="B122" s="12" t="s">
        <v>143</v>
      </c>
      <c r="C122" s="9" t="s">
        <v>126</v>
      </c>
      <c r="D122" s="86">
        <v>554266.96869000001</v>
      </c>
      <c r="E122" s="86"/>
      <c r="F122" s="13">
        <v>74597.922624234197</v>
      </c>
      <c r="G122" s="13"/>
      <c r="H122" s="13">
        <f>[1]НВВ!I27/1000</f>
        <v>129039.30639886101</v>
      </c>
      <c r="I122" s="13"/>
      <c r="AY122" s="14">
        <v>8668943.25</v>
      </c>
      <c r="BV122" s="88"/>
      <c r="BW122" s="89"/>
      <c r="BX122" s="90"/>
      <c r="BZ122" s="91"/>
    </row>
    <row r="123" spans="1:78" s="14" customFormat="1" x14ac:dyDescent="0.35">
      <c r="A123" s="9" t="s">
        <v>144</v>
      </c>
      <c r="B123" s="12" t="s">
        <v>145</v>
      </c>
      <c r="C123" s="9" t="s">
        <v>126</v>
      </c>
      <c r="D123" s="86">
        <v>518784</v>
      </c>
      <c r="E123" s="86"/>
      <c r="F123" s="84"/>
      <c r="G123" s="84"/>
      <c r="H123" s="13"/>
      <c r="I123" s="13"/>
      <c r="J123" s="14">
        <v>543760</v>
      </c>
    </row>
    <row r="124" spans="1:78" s="14" customFormat="1" ht="26" x14ac:dyDescent="0.35">
      <c r="A124" s="9" t="s">
        <v>146</v>
      </c>
      <c r="B124" s="12" t="s">
        <v>147</v>
      </c>
      <c r="C124" s="9" t="s">
        <v>148</v>
      </c>
      <c r="D124" s="92">
        <v>2.8000000000000001E-2</v>
      </c>
      <c r="E124" s="92"/>
      <c r="F124" s="84"/>
      <c r="G124" s="84"/>
      <c r="H124" s="92"/>
      <c r="I124" s="92"/>
      <c r="J124" s="14">
        <v>12334121.880610865</v>
      </c>
    </row>
    <row r="125" spans="1:78" s="14" customFormat="1" ht="132" customHeight="1" x14ac:dyDescent="0.35">
      <c r="A125" s="9" t="s">
        <v>149</v>
      </c>
      <c r="B125" s="12" t="s">
        <v>150</v>
      </c>
      <c r="C125" s="9"/>
      <c r="D125" s="10"/>
      <c r="E125" s="10"/>
      <c r="F125" s="93" t="s">
        <v>151</v>
      </c>
      <c r="G125" s="94"/>
      <c r="H125" s="94"/>
      <c r="I125" s="78"/>
    </row>
    <row r="126" spans="1:78" x14ac:dyDescent="0.35">
      <c r="B126" s="21"/>
    </row>
    <row r="127" spans="1:78" ht="12.75" customHeight="1" x14ac:dyDescent="0.35">
      <c r="A127" s="2" t="s">
        <v>152</v>
      </c>
      <c r="B127" s="2"/>
      <c r="C127" s="2"/>
      <c r="D127" s="2"/>
      <c r="E127" s="2"/>
      <c r="F127" s="2"/>
      <c r="G127" s="2"/>
      <c r="H127" s="2"/>
      <c r="I127" s="2"/>
    </row>
    <row r="128" spans="1:78" x14ac:dyDescent="0.35">
      <c r="B128" s="21"/>
    </row>
    <row r="129" spans="1:9" ht="51.75" customHeight="1" x14ac:dyDescent="0.35">
      <c r="A129" s="95" t="s">
        <v>24</v>
      </c>
      <c r="B129" s="95" t="s">
        <v>25</v>
      </c>
      <c r="C129" s="95" t="s">
        <v>26</v>
      </c>
      <c r="D129" s="93" t="s">
        <v>153</v>
      </c>
      <c r="E129" s="10"/>
      <c r="F129" s="93" t="s">
        <v>154</v>
      </c>
      <c r="G129" s="10"/>
      <c r="H129" s="93" t="s">
        <v>155</v>
      </c>
      <c r="I129" s="10"/>
    </row>
    <row r="130" spans="1:9" ht="39" x14ac:dyDescent="0.35">
      <c r="A130" s="96"/>
      <c r="B130" s="96"/>
      <c r="C130" s="96"/>
      <c r="D130" s="9" t="s">
        <v>156</v>
      </c>
      <c r="E130" s="9" t="s">
        <v>157</v>
      </c>
      <c r="F130" s="9" t="s">
        <v>156</v>
      </c>
      <c r="G130" s="9" t="s">
        <v>157</v>
      </c>
      <c r="H130" s="9" t="s">
        <v>156</v>
      </c>
      <c r="I130" s="9" t="s">
        <v>157</v>
      </c>
    </row>
    <row r="131" spans="1:9" ht="26" x14ac:dyDescent="0.35">
      <c r="A131" s="15" t="s">
        <v>30</v>
      </c>
      <c r="B131" s="16" t="s">
        <v>158</v>
      </c>
      <c r="C131" s="15"/>
      <c r="D131" s="15"/>
      <c r="E131" s="15"/>
      <c r="F131" s="15"/>
      <c r="G131" s="15"/>
      <c r="H131" s="15"/>
      <c r="I131" s="15"/>
    </row>
    <row r="132" spans="1:9" ht="26.25" customHeight="1" x14ac:dyDescent="0.35">
      <c r="A132" s="15" t="s">
        <v>33</v>
      </c>
      <c r="B132" s="18" t="s">
        <v>159</v>
      </c>
      <c r="C132" s="15"/>
      <c r="D132" s="15"/>
      <c r="E132" s="15"/>
      <c r="F132" s="15"/>
      <c r="G132" s="15"/>
      <c r="H132" s="15"/>
      <c r="I132" s="15"/>
    </row>
    <row r="133" spans="1:9" ht="62.25" customHeight="1" x14ac:dyDescent="0.35">
      <c r="A133" s="15"/>
      <c r="B133" s="19" t="s">
        <v>160</v>
      </c>
      <c r="C133" s="15" t="s">
        <v>161</v>
      </c>
      <c r="D133" s="15"/>
      <c r="E133" s="15"/>
      <c r="F133" s="15"/>
      <c r="G133" s="15"/>
      <c r="H133" s="15"/>
      <c r="I133" s="15"/>
    </row>
    <row r="134" spans="1:9" ht="36" customHeight="1" x14ac:dyDescent="0.35">
      <c r="A134" s="15"/>
      <c r="B134" s="19" t="s">
        <v>162</v>
      </c>
      <c r="C134" s="15" t="s">
        <v>163</v>
      </c>
      <c r="D134" s="15"/>
      <c r="E134" s="15"/>
      <c r="F134" s="15"/>
      <c r="G134" s="15"/>
      <c r="H134" s="15"/>
      <c r="I134" s="15"/>
    </row>
    <row r="135" spans="1:9" ht="26.25" customHeight="1" x14ac:dyDescent="0.35">
      <c r="A135" s="15" t="s">
        <v>80</v>
      </c>
      <c r="B135" s="18" t="s">
        <v>164</v>
      </c>
      <c r="C135" s="15"/>
      <c r="D135" s="15"/>
      <c r="E135" s="15"/>
      <c r="F135" s="15"/>
      <c r="G135" s="15"/>
      <c r="H135" s="15"/>
      <c r="I135" s="15"/>
    </row>
    <row r="136" spans="1:9" ht="26.25" customHeight="1" x14ac:dyDescent="0.35">
      <c r="A136" s="15"/>
      <c r="B136" s="19" t="s">
        <v>165</v>
      </c>
      <c r="C136" s="15"/>
      <c r="D136" s="15"/>
      <c r="E136" s="15"/>
      <c r="F136" s="15"/>
      <c r="G136" s="15"/>
      <c r="H136" s="15"/>
      <c r="I136" s="15"/>
    </row>
    <row r="137" spans="1:9" ht="26.25" customHeight="1" x14ac:dyDescent="0.35">
      <c r="A137" s="15"/>
      <c r="B137" s="22" t="s">
        <v>166</v>
      </c>
      <c r="C137" s="15" t="s">
        <v>161</v>
      </c>
      <c r="D137" s="15"/>
      <c r="E137" s="15"/>
      <c r="F137" s="15"/>
      <c r="G137" s="15"/>
      <c r="H137" s="15"/>
      <c r="I137" s="15"/>
    </row>
    <row r="138" spans="1:9" ht="26.25" customHeight="1" x14ac:dyDescent="0.35">
      <c r="A138" s="15"/>
      <c r="B138" s="22" t="s">
        <v>167</v>
      </c>
      <c r="C138" s="15" t="s">
        <v>163</v>
      </c>
      <c r="D138" s="15"/>
      <c r="E138" s="15"/>
      <c r="F138" s="15"/>
      <c r="G138" s="15"/>
      <c r="H138" s="15"/>
      <c r="I138" s="15"/>
    </row>
    <row r="139" spans="1:9" ht="26.25" customHeight="1" x14ac:dyDescent="0.35">
      <c r="A139" s="15"/>
      <c r="B139" s="19" t="s">
        <v>168</v>
      </c>
      <c r="C139" s="15" t="s">
        <v>163</v>
      </c>
      <c r="D139" s="15"/>
      <c r="E139" s="15"/>
      <c r="F139" s="15"/>
      <c r="G139" s="15"/>
      <c r="H139" s="15"/>
      <c r="I139" s="15"/>
    </row>
    <row r="140" spans="1:9" ht="26.25" customHeight="1" x14ac:dyDescent="0.35">
      <c r="A140" s="15" t="s">
        <v>99</v>
      </c>
      <c r="B140" s="97" t="s">
        <v>169</v>
      </c>
      <c r="C140" s="15" t="s">
        <v>163</v>
      </c>
      <c r="D140" s="15"/>
      <c r="E140" s="15"/>
      <c r="F140" s="15"/>
      <c r="G140" s="15"/>
      <c r="H140" s="15"/>
      <c r="I140" s="15"/>
    </row>
    <row r="141" spans="1:9" ht="26.25" customHeight="1" x14ac:dyDescent="0.35">
      <c r="A141" s="15" t="s">
        <v>113</v>
      </c>
      <c r="B141" s="16" t="s">
        <v>170</v>
      </c>
      <c r="C141" s="15"/>
      <c r="D141" s="15"/>
      <c r="E141" s="15"/>
      <c r="F141" s="15"/>
      <c r="G141" s="15"/>
      <c r="H141" s="15"/>
      <c r="I141" s="15"/>
    </row>
    <row r="142" spans="1:9" ht="39" x14ac:dyDescent="0.35">
      <c r="A142" s="15" t="s">
        <v>116</v>
      </c>
      <c r="B142" s="18" t="s">
        <v>171</v>
      </c>
      <c r="C142" s="15" t="s">
        <v>163</v>
      </c>
      <c r="D142" s="98">
        <f>[1]Тариф!C198*1000</f>
        <v>153.82000000000002</v>
      </c>
      <c r="E142" s="98">
        <f>[1]Тариф!H194*1000</f>
        <v>177.65</v>
      </c>
      <c r="F142" s="98">
        <f>[1]Тариф!C117*1000</f>
        <v>193.64000000000001</v>
      </c>
      <c r="G142" s="98">
        <f>[1]Тариф!H115*1000</f>
        <v>193.64000000000001</v>
      </c>
      <c r="H142" s="98">
        <f>([1]НВВ!F64)*1000</f>
        <v>360.8010925155105</v>
      </c>
      <c r="I142" s="98">
        <f>([1]НВВ!F65)*1000</f>
        <v>434.81526729884388</v>
      </c>
    </row>
    <row r="143" spans="1:9" ht="52" x14ac:dyDescent="0.35">
      <c r="A143" s="15" t="s">
        <v>120</v>
      </c>
      <c r="B143" s="18" t="s">
        <v>172</v>
      </c>
      <c r="C143" s="15" t="s">
        <v>163</v>
      </c>
      <c r="D143" s="98">
        <f>[1]Тариф!C210*1000</f>
        <v>528.56000000000006</v>
      </c>
      <c r="E143" s="98">
        <f>[1]Тариф!H210*1000</f>
        <v>531.99</v>
      </c>
      <c r="F143" s="98">
        <f>[1]Тариф!C127*1000</f>
        <v>768.15</v>
      </c>
      <c r="G143" s="98">
        <f>[1]Тариф!H127*1000</f>
        <v>768.15</v>
      </c>
      <c r="H143" s="98">
        <f>([1]НВВ!J64)*1000</f>
        <v>768.15</v>
      </c>
      <c r="I143" s="98">
        <f>([1]НВВ!J65)*1000</f>
        <v>1885.4532606906746</v>
      </c>
    </row>
    <row r="144" spans="1:9" ht="26" x14ac:dyDescent="0.35">
      <c r="A144" s="15" t="s">
        <v>173</v>
      </c>
      <c r="B144" s="18" t="s">
        <v>174</v>
      </c>
      <c r="C144" s="15"/>
      <c r="D144" s="15"/>
      <c r="E144" s="15"/>
      <c r="F144" s="15"/>
      <c r="G144" s="15"/>
      <c r="H144" s="15"/>
      <c r="I144" s="15"/>
    </row>
    <row r="145" spans="1:9" ht="12.75" customHeight="1" x14ac:dyDescent="0.35">
      <c r="A145" s="15"/>
      <c r="B145" s="19" t="s">
        <v>84</v>
      </c>
      <c r="C145" s="15" t="s">
        <v>163</v>
      </c>
      <c r="D145" s="99">
        <f>[1]Тариф!C174*1000</f>
        <v>336.25</v>
      </c>
      <c r="E145" s="99">
        <f>[1]Тариф!H174*1000</f>
        <v>400.02</v>
      </c>
      <c r="F145" s="99">
        <f>[1]Тариф!C91*1000</f>
        <v>383.38</v>
      </c>
      <c r="G145" s="100">
        <f>[1]Тариф!H91*1000</f>
        <v>383.38</v>
      </c>
      <c r="H145" s="98">
        <f>'[1]НВВ и СН прочие'!C100*1000</f>
        <v>510.56698865688332</v>
      </c>
      <c r="I145" s="98">
        <f>'[1]НВВ и СН прочие'!C103*1000</f>
        <v>640.19764618371653</v>
      </c>
    </row>
    <row r="146" spans="1:9" ht="12.75" customHeight="1" x14ac:dyDescent="0.35">
      <c r="A146" s="15"/>
      <c r="B146" s="19" t="s">
        <v>90</v>
      </c>
      <c r="C146" s="15" t="s">
        <v>163</v>
      </c>
      <c r="D146" s="99">
        <f>[1]Тариф!C184*1000</f>
        <v>147.56</v>
      </c>
      <c r="E146" s="99">
        <f>[1]Тариф!H184*1000</f>
        <v>400.02</v>
      </c>
      <c r="F146" s="99">
        <f>[1]Тариф!C101*1000</f>
        <v>247.09</v>
      </c>
      <c r="G146" s="100">
        <f>[1]Тариф!H101*1000</f>
        <v>247.09</v>
      </c>
      <c r="H146" s="98">
        <f>'[1]НВВ и СН прочие'!D100*1000</f>
        <v>185.03</v>
      </c>
      <c r="I146" s="98">
        <f>'[1]НВВ и СН прочие'!D103*1000</f>
        <v>253.22344270017254</v>
      </c>
    </row>
    <row r="147" spans="1:9" ht="12.75" customHeight="1" x14ac:dyDescent="0.35">
      <c r="A147" s="15"/>
      <c r="B147" s="19" t="s">
        <v>93</v>
      </c>
      <c r="C147" s="15" t="s">
        <v>163</v>
      </c>
      <c r="D147" s="99">
        <f>[1]Тариф!C189*1000</f>
        <v>147.56</v>
      </c>
      <c r="E147" s="99">
        <f>[1]Тариф!H189*1000</f>
        <v>400.02</v>
      </c>
      <c r="F147" s="99">
        <f>[1]Тариф!C106*1000</f>
        <v>239.68</v>
      </c>
      <c r="G147" s="100">
        <f>[1]Тариф!H106*1000</f>
        <v>239.68</v>
      </c>
      <c r="H147" s="98">
        <f>'[1]НВВ и СН прочие'!E100*1000</f>
        <v>170.18899621896111</v>
      </c>
      <c r="I147" s="98">
        <f>'[1]НВВ и СН прочие'!E103*1000</f>
        <v>213.3992153945722</v>
      </c>
    </row>
    <row r="148" spans="1:9" x14ac:dyDescent="0.35">
      <c r="A148" s="15" t="s">
        <v>122</v>
      </c>
      <c r="B148" s="97" t="s">
        <v>175</v>
      </c>
      <c r="C148" s="15"/>
      <c r="D148" s="15"/>
      <c r="E148" s="15"/>
      <c r="F148" s="15"/>
      <c r="G148" s="15"/>
      <c r="H148" s="99"/>
      <c r="I148" s="15"/>
    </row>
    <row r="149" spans="1:9" x14ac:dyDescent="0.35">
      <c r="A149" s="15" t="s">
        <v>176</v>
      </c>
      <c r="B149" s="18" t="s">
        <v>177</v>
      </c>
      <c r="C149" s="15" t="s">
        <v>178</v>
      </c>
      <c r="D149" s="15"/>
      <c r="E149" s="15"/>
      <c r="F149" s="15"/>
      <c r="G149" s="15"/>
      <c r="H149" s="15"/>
      <c r="I149" s="15"/>
    </row>
    <row r="150" spans="1:9" x14ac:dyDescent="0.35">
      <c r="A150" s="15"/>
      <c r="B150" s="19" t="s">
        <v>179</v>
      </c>
      <c r="C150" s="15" t="s">
        <v>178</v>
      </c>
      <c r="D150" s="15"/>
      <c r="E150" s="15"/>
      <c r="F150" s="15"/>
      <c r="G150" s="15"/>
      <c r="H150" s="15"/>
      <c r="I150" s="15"/>
    </row>
    <row r="151" spans="1:9" ht="26" x14ac:dyDescent="0.35">
      <c r="A151" s="15" t="s">
        <v>180</v>
      </c>
      <c r="B151" s="18" t="s">
        <v>181</v>
      </c>
      <c r="C151" s="15" t="s">
        <v>161</v>
      </c>
      <c r="D151" s="15"/>
      <c r="E151" s="15"/>
      <c r="F151" s="15"/>
      <c r="G151" s="15"/>
      <c r="H151" s="15"/>
      <c r="I151" s="15"/>
    </row>
    <row r="152" spans="1:9" ht="26" x14ac:dyDescent="0.35">
      <c r="A152" s="15" t="s">
        <v>182</v>
      </c>
      <c r="B152" s="18" t="s">
        <v>183</v>
      </c>
      <c r="C152" s="15" t="s">
        <v>184</v>
      </c>
      <c r="D152" s="15"/>
      <c r="E152" s="15"/>
      <c r="F152" s="15"/>
      <c r="G152" s="15"/>
      <c r="H152" s="15"/>
      <c r="I152" s="15"/>
    </row>
    <row r="153" spans="1:9" ht="26" x14ac:dyDescent="0.35">
      <c r="A153" s="15" t="s">
        <v>185</v>
      </c>
      <c r="B153" s="19" t="s">
        <v>186</v>
      </c>
      <c r="C153" s="15" t="s">
        <v>184</v>
      </c>
      <c r="D153" s="15"/>
      <c r="E153" s="15"/>
      <c r="F153" s="15"/>
      <c r="G153" s="15"/>
      <c r="H153" s="15"/>
      <c r="I153" s="15"/>
    </row>
    <row r="154" spans="1:9" x14ac:dyDescent="0.35">
      <c r="A154" s="15" t="s">
        <v>187</v>
      </c>
      <c r="B154" s="19" t="s">
        <v>188</v>
      </c>
      <c r="C154" s="15" t="s">
        <v>184</v>
      </c>
      <c r="D154" s="15"/>
      <c r="E154" s="15"/>
      <c r="F154" s="15"/>
      <c r="G154" s="15"/>
      <c r="H154" s="15"/>
      <c r="I154" s="15"/>
    </row>
    <row r="155" spans="1:9" x14ac:dyDescent="0.35">
      <c r="A155" s="15"/>
      <c r="B155" s="22" t="s">
        <v>189</v>
      </c>
      <c r="C155" s="15" t="s">
        <v>184</v>
      </c>
      <c r="D155" s="15"/>
      <c r="E155" s="15"/>
      <c r="F155" s="15"/>
      <c r="G155" s="15"/>
      <c r="H155" s="15"/>
      <c r="I155" s="15"/>
    </row>
    <row r="156" spans="1:9" x14ac:dyDescent="0.35">
      <c r="A156" s="15"/>
      <c r="B156" s="22" t="s">
        <v>190</v>
      </c>
      <c r="C156" s="15" t="s">
        <v>184</v>
      </c>
      <c r="D156" s="15"/>
      <c r="E156" s="15"/>
      <c r="F156" s="15"/>
      <c r="G156" s="15"/>
      <c r="H156" s="15"/>
      <c r="I156" s="15"/>
    </row>
    <row r="157" spans="1:9" x14ac:dyDescent="0.35">
      <c r="A157" s="15"/>
      <c r="B157" s="22" t="s">
        <v>191</v>
      </c>
      <c r="C157" s="15" t="s">
        <v>184</v>
      </c>
      <c r="D157" s="15"/>
      <c r="E157" s="15"/>
      <c r="F157" s="15"/>
      <c r="G157" s="15"/>
      <c r="H157" s="15"/>
      <c r="I157" s="15"/>
    </row>
    <row r="158" spans="1:9" x14ac:dyDescent="0.35">
      <c r="A158" s="15"/>
      <c r="B158" s="22" t="s">
        <v>192</v>
      </c>
      <c r="C158" s="15" t="s">
        <v>184</v>
      </c>
      <c r="D158" s="15"/>
      <c r="E158" s="15"/>
      <c r="F158" s="15"/>
      <c r="G158" s="15"/>
      <c r="H158" s="15"/>
      <c r="I158" s="15"/>
    </row>
    <row r="159" spans="1:9" x14ac:dyDescent="0.35">
      <c r="A159" s="15" t="s">
        <v>193</v>
      </c>
      <c r="B159" s="19" t="s">
        <v>194</v>
      </c>
      <c r="C159" s="15" t="s">
        <v>184</v>
      </c>
      <c r="D159" s="15"/>
      <c r="E159" s="15"/>
      <c r="F159" s="15"/>
      <c r="G159" s="15"/>
      <c r="H159" s="15"/>
      <c r="I159" s="15"/>
    </row>
    <row r="160" spans="1:9" x14ac:dyDescent="0.35">
      <c r="A160" s="15" t="s">
        <v>195</v>
      </c>
      <c r="B160" s="18" t="s">
        <v>196</v>
      </c>
      <c r="C160" s="15"/>
      <c r="D160" s="15"/>
      <c r="E160" s="15"/>
      <c r="F160" s="15"/>
      <c r="G160" s="15"/>
      <c r="H160" s="15"/>
      <c r="I160" s="15"/>
    </row>
    <row r="161" spans="1:10" ht="26" x14ac:dyDescent="0.35">
      <c r="A161" s="15" t="s">
        <v>197</v>
      </c>
      <c r="B161" s="19" t="s">
        <v>198</v>
      </c>
      <c r="C161" s="15" t="s">
        <v>199</v>
      </c>
      <c r="D161" s="15"/>
      <c r="E161" s="15"/>
      <c r="F161" s="15"/>
      <c r="G161" s="15"/>
      <c r="H161" s="15"/>
      <c r="I161" s="15"/>
    </row>
    <row r="162" spans="1:10" x14ac:dyDescent="0.35">
      <c r="A162" s="15" t="s">
        <v>200</v>
      </c>
      <c r="B162" s="19" t="s">
        <v>201</v>
      </c>
      <c r="C162" s="15" t="s">
        <v>184</v>
      </c>
      <c r="D162" s="15"/>
      <c r="E162" s="15"/>
      <c r="F162" s="15"/>
      <c r="G162" s="15"/>
      <c r="H162" s="15"/>
      <c r="I162" s="15"/>
    </row>
    <row r="163" spans="1:10" x14ac:dyDescent="0.35">
      <c r="A163" s="15" t="s">
        <v>202</v>
      </c>
      <c r="B163" s="18" t="s">
        <v>203</v>
      </c>
      <c r="C163" s="15"/>
      <c r="D163" s="15"/>
      <c r="E163" s="15"/>
      <c r="F163" s="15"/>
      <c r="G163" s="15"/>
      <c r="H163" s="15"/>
      <c r="I163" s="15"/>
    </row>
    <row r="164" spans="1:10" x14ac:dyDescent="0.35">
      <c r="A164" s="15"/>
      <c r="B164" s="19" t="s">
        <v>204</v>
      </c>
      <c r="C164" s="15" t="s">
        <v>205</v>
      </c>
      <c r="D164" s="15"/>
      <c r="E164" s="15"/>
      <c r="F164" s="15"/>
      <c r="G164" s="15"/>
      <c r="H164" s="15"/>
      <c r="I164" s="15"/>
    </row>
    <row r="165" spans="1:10" x14ac:dyDescent="0.35">
      <c r="A165" s="15"/>
      <c r="B165" s="19" t="s">
        <v>206</v>
      </c>
      <c r="C165" s="15" t="s">
        <v>205</v>
      </c>
      <c r="D165" s="15"/>
      <c r="E165" s="15"/>
      <c r="F165" s="15"/>
      <c r="G165" s="15"/>
      <c r="H165" s="15"/>
      <c r="I165" s="15"/>
    </row>
    <row r="166" spans="1:10" x14ac:dyDescent="0.35">
      <c r="B166" s="5"/>
    </row>
    <row r="167" spans="1:10" ht="16.149999999999999" customHeight="1" x14ac:dyDescent="0.35">
      <c r="A167" s="6"/>
      <c r="B167" s="6"/>
      <c r="C167" s="6"/>
      <c r="D167" s="6"/>
      <c r="E167" s="6"/>
      <c r="F167" s="6"/>
      <c r="G167" s="6"/>
      <c r="H167" s="6"/>
      <c r="I167" s="6"/>
    </row>
    <row r="168" spans="1:10" s="102" customFormat="1" ht="13.9" customHeight="1" x14ac:dyDescent="0.35">
      <c r="A168" s="101"/>
      <c r="B168" s="101"/>
      <c r="C168" s="101"/>
      <c r="D168" s="101"/>
      <c r="E168" s="101"/>
      <c r="F168" s="101"/>
      <c r="G168" s="101"/>
      <c r="H168" s="101"/>
      <c r="I168" s="101"/>
    </row>
    <row r="169" spans="1:10" s="102" customFormat="1" x14ac:dyDescent="0.35">
      <c r="A169" s="103"/>
      <c r="B169" s="104"/>
      <c r="C169" s="103"/>
      <c r="D169" s="103"/>
      <c r="E169" s="103"/>
      <c r="F169" s="103"/>
      <c r="G169" s="103"/>
      <c r="H169" s="103"/>
      <c r="I169" s="103"/>
      <c r="J169" s="103"/>
    </row>
    <row r="170" spans="1:10" s="102" customFormat="1" x14ac:dyDescent="0.35">
      <c r="A170" s="103"/>
      <c r="B170" s="104"/>
      <c r="C170" s="103"/>
      <c r="D170" s="103"/>
      <c r="E170" s="103"/>
      <c r="F170" s="103"/>
      <c r="G170" s="103"/>
      <c r="H170" s="103"/>
      <c r="I170" s="103"/>
      <c r="J170" s="103"/>
    </row>
    <row r="171" spans="1:10" s="102" customFormat="1" x14ac:dyDescent="0.35">
      <c r="A171" s="103"/>
      <c r="B171" s="104"/>
      <c r="C171" s="103"/>
      <c r="D171" s="103"/>
      <c r="E171" s="103"/>
      <c r="F171" s="103"/>
      <c r="G171" s="103"/>
      <c r="H171" s="103"/>
      <c r="I171" s="103"/>
      <c r="J171" s="103"/>
    </row>
    <row r="172" spans="1:10" x14ac:dyDescent="0.35">
      <c r="A172" s="37"/>
      <c r="B172" s="105"/>
      <c r="C172" s="37"/>
      <c r="D172" s="106"/>
      <c r="E172" s="37"/>
      <c r="F172" s="37"/>
      <c r="G172" s="37"/>
      <c r="H172" s="37"/>
      <c r="I172" s="37"/>
      <c r="J172" s="37"/>
    </row>
    <row r="173" spans="1:10" ht="38.25" customHeight="1" x14ac:dyDescent="0.35">
      <c r="A173" s="107"/>
      <c r="B173" s="107"/>
      <c r="C173" s="107"/>
      <c r="D173" s="108"/>
      <c r="E173" s="108"/>
      <c r="F173" s="37"/>
      <c r="G173" s="37"/>
      <c r="H173" s="108"/>
      <c r="I173" s="108"/>
      <c r="J173" s="37"/>
    </row>
    <row r="174" spans="1:10" x14ac:dyDescent="0.35">
      <c r="A174" s="107"/>
      <c r="B174" s="109"/>
      <c r="C174" s="107"/>
      <c r="D174" s="57"/>
      <c r="E174" s="57"/>
      <c r="F174" s="37"/>
      <c r="G174" s="37"/>
      <c r="H174" s="57"/>
      <c r="I174" s="57"/>
      <c r="J174" s="106"/>
    </row>
    <row r="175" spans="1:10" x14ac:dyDescent="0.35">
      <c r="A175" s="37"/>
      <c r="B175" s="110"/>
      <c r="C175" s="37"/>
      <c r="D175" s="111"/>
      <c r="E175" s="111"/>
      <c r="F175" s="37"/>
      <c r="G175" s="37"/>
      <c r="H175" s="111"/>
      <c r="I175" s="111"/>
      <c r="J175" s="37"/>
    </row>
    <row r="176" spans="1:10" x14ac:dyDescent="0.35">
      <c r="A176" s="37"/>
      <c r="B176" s="112"/>
      <c r="C176" s="37"/>
      <c r="D176" s="58"/>
      <c r="E176" s="58"/>
      <c r="F176" s="37"/>
      <c r="G176" s="37"/>
      <c r="H176" s="58"/>
      <c r="I176" s="58"/>
      <c r="J176" s="37"/>
    </row>
    <row r="177" spans="1:10" x14ac:dyDescent="0.35">
      <c r="A177" s="37"/>
      <c r="B177" s="112"/>
      <c r="C177" s="37"/>
      <c r="D177" s="113"/>
      <c r="E177" s="113"/>
      <c r="F177" s="37"/>
      <c r="G177" s="37"/>
      <c r="H177" s="113"/>
      <c r="I177" s="113"/>
      <c r="J177" s="37"/>
    </row>
    <row r="178" spans="1:10" x14ac:dyDescent="0.35">
      <c r="A178" s="37"/>
      <c r="B178" s="114"/>
      <c r="C178" s="37"/>
      <c r="D178" s="58"/>
      <c r="E178" s="58"/>
      <c r="F178" s="37"/>
      <c r="G178" s="37"/>
      <c r="H178" s="58"/>
      <c r="I178" s="58"/>
      <c r="J178" s="37"/>
    </row>
    <row r="179" spans="1:10" x14ac:dyDescent="0.35">
      <c r="A179" s="37"/>
      <c r="B179" s="114"/>
      <c r="C179" s="37"/>
      <c r="D179" s="58"/>
      <c r="E179" s="58"/>
      <c r="F179" s="37"/>
      <c r="G179" s="37"/>
      <c r="H179" s="58"/>
      <c r="I179" s="58"/>
      <c r="J179" s="37"/>
    </row>
    <row r="180" spans="1:10" x14ac:dyDescent="0.35">
      <c r="A180" s="37"/>
      <c r="B180" s="114"/>
      <c r="C180" s="37"/>
      <c r="D180" s="58"/>
      <c r="E180" s="58"/>
      <c r="F180" s="37"/>
      <c r="G180" s="37"/>
      <c r="H180" s="58"/>
      <c r="I180" s="58"/>
      <c r="J180" s="37"/>
    </row>
    <row r="181" spans="1:10" x14ac:dyDescent="0.35">
      <c r="A181" s="37"/>
      <c r="B181" s="114"/>
      <c r="C181" s="37"/>
      <c r="D181" s="58"/>
      <c r="E181" s="58"/>
      <c r="F181" s="37"/>
      <c r="G181" s="37"/>
      <c r="H181" s="58"/>
      <c r="I181" s="58"/>
      <c r="J181" s="37"/>
    </row>
    <row r="182" spans="1:10" x14ac:dyDescent="0.35">
      <c r="A182" s="37"/>
      <c r="B182" s="112"/>
      <c r="C182" s="37"/>
      <c r="D182" s="58"/>
      <c r="E182" s="58"/>
      <c r="F182" s="37"/>
      <c r="G182" s="37"/>
      <c r="H182" s="58"/>
      <c r="I182" s="58"/>
      <c r="J182" s="37"/>
    </row>
    <row r="183" spans="1:10" x14ac:dyDescent="0.35">
      <c r="A183" s="107"/>
      <c r="B183" s="109"/>
      <c r="C183" s="107"/>
      <c r="D183" s="115"/>
      <c r="E183" s="115"/>
      <c r="F183" s="37"/>
      <c r="G183" s="37"/>
      <c r="H183" s="115"/>
      <c r="I183" s="115"/>
      <c r="J183" s="37"/>
    </row>
    <row r="184" spans="1:10" x14ac:dyDescent="0.35">
      <c r="A184" s="37"/>
      <c r="B184" s="110"/>
      <c r="C184" s="37"/>
      <c r="D184" s="111"/>
      <c r="E184" s="111"/>
      <c r="F184" s="37"/>
      <c r="G184" s="37"/>
      <c r="H184" s="111"/>
      <c r="I184" s="111"/>
      <c r="J184" s="37"/>
    </row>
    <row r="185" spans="1:10" x14ac:dyDescent="0.35">
      <c r="A185" s="37"/>
      <c r="B185" s="112"/>
      <c r="C185" s="37"/>
      <c r="D185" s="58"/>
      <c r="E185" s="58"/>
      <c r="F185" s="37"/>
      <c r="G185" s="37"/>
      <c r="H185" s="111"/>
      <c r="I185" s="111"/>
      <c r="J185" s="37"/>
    </row>
    <row r="186" spans="1:10" x14ac:dyDescent="0.35">
      <c r="A186" s="37"/>
      <c r="B186" s="112"/>
      <c r="C186" s="37"/>
      <c r="D186" s="111"/>
      <c r="E186" s="111"/>
      <c r="F186" s="37"/>
      <c r="G186" s="37"/>
      <c r="H186" s="111"/>
      <c r="I186" s="111"/>
      <c r="J186" s="37"/>
    </row>
    <row r="187" spans="1:10" x14ac:dyDescent="0.35">
      <c r="A187" s="37"/>
      <c r="B187" s="114"/>
      <c r="C187" s="37"/>
      <c r="D187" s="58"/>
      <c r="E187" s="58"/>
      <c r="F187" s="37"/>
      <c r="G187" s="37"/>
      <c r="H187" s="111"/>
      <c r="I187" s="111"/>
      <c r="J187" s="37"/>
    </row>
    <row r="188" spans="1:10" x14ac:dyDescent="0.35">
      <c r="A188" s="37"/>
      <c r="B188" s="114"/>
      <c r="C188" s="37"/>
      <c r="D188" s="58"/>
      <c r="E188" s="58"/>
      <c r="F188" s="37"/>
      <c r="G188" s="37"/>
      <c r="H188" s="111"/>
      <c r="I188" s="111"/>
      <c r="J188" s="37"/>
    </row>
    <row r="189" spans="1:10" x14ac:dyDescent="0.35">
      <c r="A189" s="37"/>
      <c r="B189" s="114"/>
      <c r="C189" s="37"/>
      <c r="D189" s="58"/>
      <c r="E189" s="58"/>
      <c r="F189" s="37"/>
      <c r="G189" s="37"/>
      <c r="H189" s="111"/>
      <c r="I189" s="111"/>
      <c r="J189" s="37"/>
    </row>
    <row r="190" spans="1:10" x14ac:dyDescent="0.35">
      <c r="A190" s="37"/>
      <c r="B190" s="114"/>
      <c r="C190" s="37"/>
      <c r="D190" s="58"/>
      <c r="E190" s="58"/>
      <c r="F190" s="37"/>
      <c r="G190" s="37"/>
      <c r="H190" s="111"/>
      <c r="I190" s="111"/>
      <c r="J190" s="37"/>
    </row>
    <row r="191" spans="1:10" x14ac:dyDescent="0.35">
      <c r="A191" s="107"/>
      <c r="B191" s="109"/>
      <c r="C191" s="107"/>
      <c r="D191" s="115"/>
      <c r="E191" s="115"/>
      <c r="F191" s="37"/>
      <c r="G191" s="37"/>
      <c r="H191" s="115"/>
      <c r="I191" s="115"/>
      <c r="J191" s="37"/>
    </row>
    <row r="192" spans="1:10" x14ac:dyDescent="0.35">
      <c r="A192" s="37"/>
      <c r="B192" s="37"/>
      <c r="C192" s="37"/>
      <c r="D192" s="37"/>
      <c r="E192" s="37"/>
      <c r="F192" s="37"/>
      <c r="G192" s="37"/>
      <c r="H192" s="37"/>
      <c r="I192" s="37"/>
      <c r="J192" s="37"/>
    </row>
    <row r="193" spans="1:10" x14ac:dyDescent="0.35">
      <c r="A193" s="37"/>
      <c r="B193" s="37"/>
      <c r="C193" s="37"/>
      <c r="D193" s="37"/>
      <c r="E193" s="37"/>
      <c r="F193" s="37"/>
      <c r="G193" s="37"/>
      <c r="H193" s="37"/>
      <c r="I193" s="37"/>
      <c r="J193" s="37"/>
    </row>
    <row r="194" spans="1:10" x14ac:dyDescent="0.35">
      <c r="A194" s="37"/>
      <c r="B194" s="37"/>
      <c r="C194" s="37"/>
      <c r="D194" s="37"/>
      <c r="E194" s="37"/>
      <c r="F194" s="37"/>
      <c r="G194" s="37"/>
      <c r="H194" s="37"/>
      <c r="I194" s="37"/>
      <c r="J194" s="37"/>
    </row>
    <row r="195" spans="1:10" x14ac:dyDescent="0.35">
      <c r="A195" s="37"/>
      <c r="B195" s="37"/>
      <c r="C195" s="37"/>
      <c r="D195" s="37"/>
      <c r="E195" s="37"/>
      <c r="F195" s="37"/>
      <c r="G195" s="37"/>
      <c r="H195" s="37"/>
      <c r="I195" s="37"/>
      <c r="J195" s="37"/>
    </row>
  </sheetData>
  <protectedRanges>
    <protectedRange password="D815" sqref="J12:N15" name="Диапазон1_3_2"/>
  </protectedRanges>
  <mergeCells count="359">
    <mergeCell ref="D190:E190"/>
    <mergeCell ref="H190:I190"/>
    <mergeCell ref="D191:E191"/>
    <mergeCell ref="H191:I191"/>
    <mergeCell ref="D187:E187"/>
    <mergeCell ref="H187:I187"/>
    <mergeCell ref="D188:E188"/>
    <mergeCell ref="H188:I188"/>
    <mergeCell ref="D189:E189"/>
    <mergeCell ref="H189:I189"/>
    <mergeCell ref="D184:E184"/>
    <mergeCell ref="H184:I184"/>
    <mergeCell ref="D185:E185"/>
    <mergeCell ref="H185:I185"/>
    <mergeCell ref="D186:E186"/>
    <mergeCell ref="H186:I186"/>
    <mergeCell ref="D181:E181"/>
    <mergeCell ref="H181:I181"/>
    <mergeCell ref="D182:E182"/>
    <mergeCell ref="H182:I182"/>
    <mergeCell ref="D183:E183"/>
    <mergeCell ref="H183:I183"/>
    <mergeCell ref="D178:E178"/>
    <mergeCell ref="H178:I178"/>
    <mergeCell ref="D179:E179"/>
    <mergeCell ref="H179:I179"/>
    <mergeCell ref="D180:E180"/>
    <mergeCell ref="H180:I180"/>
    <mergeCell ref="D175:E175"/>
    <mergeCell ref="H175:I175"/>
    <mergeCell ref="D176:E176"/>
    <mergeCell ref="H176:I176"/>
    <mergeCell ref="D177:E177"/>
    <mergeCell ref="H177:I177"/>
    <mergeCell ref="A167:I167"/>
    <mergeCell ref="A168:I168"/>
    <mergeCell ref="D173:E173"/>
    <mergeCell ref="H173:I173"/>
    <mergeCell ref="D174:E174"/>
    <mergeCell ref="H174:I174"/>
    <mergeCell ref="A129:A130"/>
    <mergeCell ref="B129:B130"/>
    <mergeCell ref="C129:C130"/>
    <mergeCell ref="D129:E129"/>
    <mergeCell ref="F129:G129"/>
    <mergeCell ref="H129:I129"/>
    <mergeCell ref="D124:E124"/>
    <mergeCell ref="F124:G124"/>
    <mergeCell ref="H124:I124"/>
    <mergeCell ref="D125:E125"/>
    <mergeCell ref="F125:I125"/>
    <mergeCell ref="A127:I127"/>
    <mergeCell ref="D122:E122"/>
    <mergeCell ref="F122:G122"/>
    <mergeCell ref="H122:I122"/>
    <mergeCell ref="D123:E123"/>
    <mergeCell ref="F123:G123"/>
    <mergeCell ref="H123:I123"/>
    <mergeCell ref="D119:I119"/>
    <mergeCell ref="D120:E120"/>
    <mergeCell ref="F120:G120"/>
    <mergeCell ref="H120:I120"/>
    <mergeCell ref="D121:E121"/>
    <mergeCell ref="F121:G121"/>
    <mergeCell ref="H121:I121"/>
    <mergeCell ref="D117:E117"/>
    <mergeCell ref="F117:G117"/>
    <mergeCell ref="H117:I117"/>
    <mergeCell ref="D118:E118"/>
    <mergeCell ref="F118:G118"/>
    <mergeCell ref="H118:I118"/>
    <mergeCell ref="D115:E115"/>
    <mergeCell ref="F115:G115"/>
    <mergeCell ref="H115:I115"/>
    <mergeCell ref="D116:E116"/>
    <mergeCell ref="F116:G116"/>
    <mergeCell ref="H116:I116"/>
    <mergeCell ref="D113:E113"/>
    <mergeCell ref="F113:G113"/>
    <mergeCell ref="H113:I113"/>
    <mergeCell ref="D114:E114"/>
    <mergeCell ref="F114:G114"/>
    <mergeCell ref="H114:I114"/>
    <mergeCell ref="D111:E111"/>
    <mergeCell ref="F111:G111"/>
    <mergeCell ref="H111:I111"/>
    <mergeCell ref="D112:E112"/>
    <mergeCell ref="F112:G112"/>
    <mergeCell ref="H112:I112"/>
    <mergeCell ref="D109:E109"/>
    <mergeCell ref="F109:G109"/>
    <mergeCell ref="H109:I109"/>
    <mergeCell ref="D110:E110"/>
    <mergeCell ref="F110:G110"/>
    <mergeCell ref="H110:I110"/>
    <mergeCell ref="D107:E107"/>
    <mergeCell ref="F107:G107"/>
    <mergeCell ref="H107:I107"/>
    <mergeCell ref="D108:E108"/>
    <mergeCell ref="F108:G108"/>
    <mergeCell ref="H108:I108"/>
    <mergeCell ref="D105:E105"/>
    <mergeCell ref="F105:G105"/>
    <mergeCell ref="H105:I105"/>
    <mergeCell ref="D106:E106"/>
    <mergeCell ref="F106:G106"/>
    <mergeCell ref="H106:I106"/>
    <mergeCell ref="D103:E103"/>
    <mergeCell ref="F103:G103"/>
    <mergeCell ref="H103:I103"/>
    <mergeCell ref="D104:E104"/>
    <mergeCell ref="F104:G104"/>
    <mergeCell ref="H104:I104"/>
    <mergeCell ref="K100:Q100"/>
    <mergeCell ref="D101:E101"/>
    <mergeCell ref="F101:G101"/>
    <mergeCell ref="H101:I101"/>
    <mergeCell ref="D102:E102"/>
    <mergeCell ref="F102:G102"/>
    <mergeCell ref="H102:I102"/>
    <mergeCell ref="D99:E99"/>
    <mergeCell ref="F99:G99"/>
    <mergeCell ref="H99:I99"/>
    <mergeCell ref="D100:E100"/>
    <mergeCell ref="F100:G100"/>
    <mergeCell ref="H100:I100"/>
    <mergeCell ref="BC97:BD97"/>
    <mergeCell ref="BE97:BF97"/>
    <mergeCell ref="BG97:BH97"/>
    <mergeCell ref="D98:E98"/>
    <mergeCell ref="F98:G98"/>
    <mergeCell ref="H98:I98"/>
    <mergeCell ref="D95:E95"/>
    <mergeCell ref="F95:G95"/>
    <mergeCell ref="H95:I95"/>
    <mergeCell ref="K95:K98"/>
    <mergeCell ref="D96:E96"/>
    <mergeCell ref="F96:G96"/>
    <mergeCell ref="H96:I96"/>
    <mergeCell ref="D97:E97"/>
    <mergeCell ref="F97:G97"/>
    <mergeCell ref="H97:I97"/>
    <mergeCell ref="H92:I92"/>
    <mergeCell ref="D93:E93"/>
    <mergeCell ref="F93:G93"/>
    <mergeCell ref="H93:I93"/>
    <mergeCell ref="D94:E94"/>
    <mergeCell ref="F94:G94"/>
    <mergeCell ref="H94:I94"/>
    <mergeCell ref="D90:E90"/>
    <mergeCell ref="F90:G90"/>
    <mergeCell ref="H90:I90"/>
    <mergeCell ref="K90:Q90"/>
    <mergeCell ref="D91:E91"/>
    <mergeCell ref="F91:G91"/>
    <mergeCell ref="H91:I91"/>
    <mergeCell ref="K91:K94"/>
    <mergeCell ref="D92:E92"/>
    <mergeCell ref="F92:G92"/>
    <mergeCell ref="D88:E88"/>
    <mergeCell ref="F88:G88"/>
    <mergeCell ref="H88:I88"/>
    <mergeCell ref="D89:E89"/>
    <mergeCell ref="F89:G89"/>
    <mergeCell ref="H89:I89"/>
    <mergeCell ref="D85:E85"/>
    <mergeCell ref="F85:G85"/>
    <mergeCell ref="H85:I85"/>
    <mergeCell ref="K85:K87"/>
    <mergeCell ref="D86:E86"/>
    <mergeCell ref="F86:G86"/>
    <mergeCell ref="H86:I86"/>
    <mergeCell ref="D87:E87"/>
    <mergeCell ref="F87:G87"/>
    <mergeCell ref="H87:I87"/>
    <mergeCell ref="D83:E83"/>
    <mergeCell ref="F83:G83"/>
    <mergeCell ref="H83:I83"/>
    <mergeCell ref="K83:K84"/>
    <mergeCell ref="D84:E84"/>
    <mergeCell ref="F84:G84"/>
    <mergeCell ref="H84:I84"/>
    <mergeCell ref="D81:E81"/>
    <mergeCell ref="F81:G81"/>
    <mergeCell ref="H81:I81"/>
    <mergeCell ref="K81:Q81"/>
    <mergeCell ref="D82:E82"/>
    <mergeCell ref="F82:G82"/>
    <mergeCell ref="H82:I8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D73:E73"/>
    <mergeCell ref="F73:G73"/>
    <mergeCell ref="H73:I73"/>
    <mergeCell ref="D74:E74"/>
    <mergeCell ref="F74:G74"/>
    <mergeCell ref="H74:I74"/>
    <mergeCell ref="D71:E71"/>
    <mergeCell ref="F71:G71"/>
    <mergeCell ref="H71:I71"/>
    <mergeCell ref="D72:E72"/>
    <mergeCell ref="F72:G72"/>
    <mergeCell ref="H72:I72"/>
    <mergeCell ref="D69:E69"/>
    <mergeCell ref="F69:G69"/>
    <mergeCell ref="H69:I69"/>
    <mergeCell ref="D70:E70"/>
    <mergeCell ref="F70:G70"/>
    <mergeCell ref="H70:I70"/>
    <mergeCell ref="D67:E67"/>
    <mergeCell ref="F67:G67"/>
    <mergeCell ref="H67:I67"/>
    <mergeCell ref="D68:E68"/>
    <mergeCell ref="F68:G68"/>
    <mergeCell ref="H68:I68"/>
    <mergeCell ref="D65:E65"/>
    <mergeCell ref="F65:G65"/>
    <mergeCell ref="H65:I65"/>
    <mergeCell ref="D66:E66"/>
    <mergeCell ref="F66:G66"/>
    <mergeCell ref="H66:I66"/>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I27"/>
    <mergeCell ref="A29:I29"/>
    <mergeCell ref="D31:E31"/>
    <mergeCell ref="F31:G31"/>
    <mergeCell ref="H31:I31"/>
    <mergeCell ref="D32:E32"/>
    <mergeCell ref="F32:G32"/>
    <mergeCell ref="H32:I32"/>
    <mergeCell ref="C17:I17"/>
    <mergeCell ref="C19:I19"/>
    <mergeCell ref="C21:I21"/>
    <mergeCell ref="C22:I22"/>
    <mergeCell ref="C23:I23"/>
    <mergeCell ref="C25:I25"/>
    <mergeCell ref="J12:N12"/>
    <mergeCell ref="C13:I13"/>
    <mergeCell ref="J13:N13"/>
    <mergeCell ref="J14:N14"/>
    <mergeCell ref="C15:I15"/>
    <mergeCell ref="J15:N15"/>
    <mergeCell ref="A2:I2"/>
    <mergeCell ref="A3:I3"/>
    <mergeCell ref="A5:I5"/>
    <mergeCell ref="A7:I7"/>
    <mergeCell ref="C9:I9"/>
    <mergeCell ref="C11:I11"/>
  </mergeCells>
  <pageMargins left="0.70866141732283472" right="0.70866141732283472" top="0.74803149606299213" bottom="0.74803149606299213"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собрано</vt:lpstr>
      <vt:lpstr>'Раскрытие  собрано'!Print_Area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2023-11-20T05:58:36Z</dcterms:created>
  <dcterms:modified xsi:type="dcterms:W3CDTF">2023-11-20T05:59:08Z</dcterms:modified>
</cp:coreProperties>
</file>